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composition" sheetId="1" r:id="rId1"/>
    <sheet name="export" sheetId="2" r:id="rId2"/>
    <sheet name="import" sheetId="3" r:id="rId3"/>
    <sheet name="country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<sst xmlns="http://schemas.openxmlformats.org/spreadsheetml/2006/main" count="233" uniqueCount="150">
  <si>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</si>
  <si>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</si>
  <si>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</si>
  <si>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</si>
  <si>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</si>
  <si>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</si>
  <si>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</si>
  <si>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 xml:space="preserve">F.Y. 2013/14 (2070/71) </t>
  </si>
  <si>
    <t>1:</t>
  </si>
  <si>
    <t>Share % in Total Trade</t>
  </si>
  <si>
    <t xml:space="preserve">F.Y. 2014/15 (2071/72) </t>
  </si>
  <si>
    <t>Percentage Change in  F.Y. 2014/15 compared to same period of the previous year</t>
  </si>
  <si>
    <t>Percentage Change in  F.Y. 2015/16 compared to same period of the previous year</t>
  </si>
  <si>
    <t xml:space="preserve"> TOTAL EXPORTS OF SOME MAJOR COMMODITIES </t>
  </si>
  <si>
    <t>Value in '000 Rs.</t>
  </si>
  <si>
    <t>F.Y. 2013/14 (2070/71)</t>
  </si>
  <si>
    <t>F.Y. 2014/15 (2071/72)</t>
  </si>
  <si>
    <t>F.Y. 2015/16 (2072/73)</t>
  </si>
  <si>
    <t>Annual Change % in value</t>
  </si>
  <si>
    <t>S.N</t>
  </si>
  <si>
    <t>Commodities</t>
  </si>
  <si>
    <t>Unit</t>
  </si>
  <si>
    <t>Quantity</t>
  </si>
  <si>
    <t>Value</t>
  </si>
  <si>
    <t>compared to previous year</t>
  </si>
  <si>
    <t>F.Y. 2014/15</t>
  </si>
  <si>
    <t>F.Y. 2015/16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</si>
  <si>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</si>
  <si>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</si>
  <si>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</si>
  <si>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</si>
  <si>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</si>
  <si>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</si>
  <si>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</si>
  <si>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</si>
  <si>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</si>
  <si>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</si>
  <si>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</si>
  <si>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</si>
  <si>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</si>
  <si>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</si>
  <si>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</si>
  <si>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</si>
  <si>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</si>
  <si>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</si>
  <si>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</si>
  <si>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</si>
  <si>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</si>
  <si>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</si>
  <si>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</si>
  <si>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</si>
  <si>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</si>
  <si>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</si>
  <si>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</si>
  <si>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</si>
  <si>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</si>
  <si>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</si>
  <si>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</si>
  <si>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</si>
  <si>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</si>
  <si>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 xml:space="preserve">TOTAL IMPORTS OF SOME MAJOR COMMODITIES </t>
  </si>
  <si>
    <t>F.Y. 2013/14</t>
  </si>
  <si>
    <t>Annual Change %</t>
  </si>
  <si>
    <t xml:space="preserve"> (2070/71)</t>
  </si>
  <si>
    <t xml:space="preserve"> (2071/72)</t>
  </si>
  <si>
    <t xml:space="preserve"> (2072/73)</t>
  </si>
  <si>
    <t>Gold</t>
  </si>
  <si>
    <t>Silver</t>
  </si>
  <si>
    <t>Iron &amp; Steel and products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</si>
  <si>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</si>
  <si>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</si>
  <si>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</si>
  <si>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</si>
  <si>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</si>
  <si>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</si>
  <si>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</si>
  <si>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</si>
  <si>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</si>
  <si>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</si>
  <si>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</si>
  <si>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</si>
  <si>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</si>
  <si>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</si>
  <si>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</si>
  <si>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</si>
  <si>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</si>
  <si>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</si>
  <si>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</si>
  <si>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</si>
  <si>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</si>
  <si>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</si>
  <si>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</si>
  <si>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</si>
  <si>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MAJOR TRADING PARTNERS OF NEPAL</t>
  </si>
  <si>
    <t>EXPORTS</t>
  </si>
  <si>
    <t>Countries</t>
  </si>
  <si>
    <t>India</t>
  </si>
  <si>
    <t>U.S.A</t>
  </si>
  <si>
    <t>Germany</t>
  </si>
  <si>
    <t>U.K</t>
  </si>
  <si>
    <t>China P.R</t>
  </si>
  <si>
    <t>Turkey</t>
  </si>
  <si>
    <t>France</t>
  </si>
  <si>
    <t>Bangladesh</t>
  </si>
  <si>
    <t>Japan</t>
  </si>
  <si>
    <t>Italy</t>
  </si>
  <si>
    <t>Canada</t>
  </si>
  <si>
    <t>Australia</t>
  </si>
  <si>
    <t>Netherlands</t>
  </si>
  <si>
    <t>Vietnam</t>
  </si>
  <si>
    <t>Switzerland</t>
  </si>
  <si>
    <t>Spain</t>
  </si>
  <si>
    <t xml:space="preserve">Hongkong SAR </t>
  </si>
  <si>
    <t>Denmark</t>
  </si>
  <si>
    <t>Malaysia</t>
  </si>
  <si>
    <t>Belgium</t>
  </si>
  <si>
    <t>Norway</t>
  </si>
  <si>
    <t>Austria</t>
  </si>
  <si>
    <t>Afghanistan</t>
  </si>
  <si>
    <t>Singapore</t>
  </si>
  <si>
    <t>Bhutan</t>
  </si>
  <si>
    <t>Thailand</t>
  </si>
  <si>
    <t>Korea R</t>
  </si>
  <si>
    <t>Sweden</t>
  </si>
  <si>
    <t>Taiwan</t>
  </si>
  <si>
    <t>U.A.E</t>
  </si>
  <si>
    <t>Sub Total</t>
  </si>
  <si>
    <t>Other Countries</t>
  </si>
  <si>
    <t>Grand Total</t>
  </si>
  <si>
    <t>IMPORTS</t>
  </si>
  <si>
    <t>China , P.R.</t>
  </si>
  <si>
    <t>Indonesia</t>
  </si>
  <si>
    <t>Argentina</t>
  </si>
  <si>
    <t>Saudi Arabia</t>
  </si>
  <si>
    <t>Korea R.</t>
  </si>
  <si>
    <t>Brazil</t>
  </si>
  <si>
    <t>Ukraine</t>
  </si>
  <si>
    <t>South Africa</t>
  </si>
  <si>
    <t>Paraguay</t>
  </si>
  <si>
    <t>U.K.</t>
  </si>
  <si>
    <t>Myanmar</t>
  </si>
  <si>
    <t>Egypt</t>
  </si>
  <si>
    <t>Exports of NTIS Products</t>
  </si>
  <si>
    <t>Products</t>
  </si>
  <si>
    <t>Qty in Kg</t>
  </si>
  <si>
    <t>Value 000 Rs.</t>
  </si>
  <si>
    <t> Lentils</t>
  </si>
  <si>
    <t>Natural Honey</t>
  </si>
  <si>
    <t>Woolen Products</t>
  </si>
  <si>
    <t xml:space="preserve">F.Y. 2015/16 (2072/73)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</si>
</sst>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right" vertical="top"/>
    </xf>
    <xf numFmtId="164" fontId="2" fillId="0" borderId="11" xfId="42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0" fontId="2" fillId="0" borderId="15" xfId="0" applyFont="1" applyBorder="1" applyAlignment="1">
      <alignment horizontal="left"/>
    </xf>
    <xf numFmtId="43" fontId="3" fillId="0" borderId="1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 vertical="top"/>
    </xf>
    <xf numFmtId="20" fontId="2" fillId="0" borderId="0" xfId="0" applyNumberFormat="1" applyFont="1" applyBorder="1" applyAlignment="1" quotePrefix="1">
      <alignment horizontal="right"/>
    </xf>
    <xf numFmtId="165" fontId="2" fillId="0" borderId="16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6" fontId="5" fillId="0" borderId="17" xfId="42" applyNumberFormat="1" applyFont="1" applyBorder="1" applyAlignment="1">
      <alignment vertical="top"/>
    </xf>
    <xf numFmtId="166" fontId="6" fillId="0" borderId="16" xfId="42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8" xfId="0" applyFont="1" applyBorder="1" applyAlignment="1">
      <alignment horizontal="left"/>
    </xf>
    <xf numFmtId="43" fontId="7" fillId="0" borderId="12" xfId="42" applyFont="1" applyBorder="1" applyAlignment="1">
      <alignment vertical="top"/>
    </xf>
    <xf numFmtId="43" fontId="4" fillId="0" borderId="13" xfId="42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13" xfId="0" applyNumberFormat="1" applyFont="1" applyBorder="1" applyAlignment="1">
      <alignment horizontal="left"/>
    </xf>
    <xf numFmtId="43" fontId="3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4" fillId="0" borderId="16" xfId="0" applyNumberFormat="1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left"/>
    </xf>
    <xf numFmtId="43" fontId="7" fillId="0" borderId="17" xfId="42" applyFont="1" applyBorder="1" applyAlignment="1">
      <alignment vertical="top"/>
    </xf>
    <xf numFmtId="43" fontId="4" fillId="0" borderId="16" xfId="42" applyFont="1" applyBorder="1" applyAlignment="1">
      <alignment/>
    </xf>
    <xf numFmtId="0" fontId="2" fillId="0" borderId="19" xfId="0" applyFont="1" applyBorder="1" applyAlignment="1">
      <alignment horizontal="left"/>
    </xf>
    <xf numFmtId="20" fontId="2" fillId="0" borderId="20" xfId="0" applyNumberFormat="1" applyFont="1" applyBorder="1" applyAlignment="1" quotePrefix="1">
      <alignment horizontal="right"/>
    </xf>
    <xf numFmtId="165" fontId="2" fillId="0" borderId="11" xfId="0" applyNumberFormat="1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165" fontId="2" fillId="0" borderId="17" xfId="0" applyNumberFormat="1" applyFont="1" applyBorder="1" applyAlignment="1">
      <alignment vertical="top"/>
    </xf>
    <xf numFmtId="165" fontId="2" fillId="0" borderId="16" xfId="0" applyNumberFormat="1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/>
    </xf>
    <xf numFmtId="164" fontId="2" fillId="0" borderId="16" xfId="42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164" fontId="2" fillId="0" borderId="18" xfId="42" applyNumberFormat="1" applyFont="1" applyBorder="1" applyAlignment="1">
      <alignment vertical="top"/>
    </xf>
    <xf numFmtId="164" fontId="2" fillId="0" borderId="13" xfId="42" applyNumberFormat="1" applyFont="1" applyBorder="1" applyAlignment="1">
      <alignment vertical="top"/>
    </xf>
    <xf numFmtId="164" fontId="2" fillId="0" borderId="14" xfId="42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7" xfId="0" applyNumberFormat="1" applyFont="1" applyBorder="1" applyAlignment="1">
      <alignment vertical="top" wrapText="1"/>
    </xf>
    <xf numFmtId="0" fontId="4" fillId="0" borderId="17" xfId="0" applyNumberFormat="1" applyFont="1" applyBorder="1" applyAlignment="1">
      <alignment vertical="top"/>
    </xf>
    <xf numFmtId="164" fontId="4" fillId="0" borderId="15" xfId="42" applyNumberFormat="1" applyFont="1" applyBorder="1" applyAlignment="1">
      <alignment vertical="top"/>
    </xf>
    <xf numFmtId="164" fontId="4" fillId="0" borderId="16" xfId="42" applyNumberFormat="1" applyFont="1" applyBorder="1" applyAlignment="1">
      <alignment vertical="top"/>
    </xf>
    <xf numFmtId="164" fontId="4" fillId="0" borderId="0" xfId="42" applyNumberFormat="1" applyFont="1" applyBorder="1" applyAlignment="1">
      <alignment vertical="top"/>
    </xf>
    <xf numFmtId="165" fontId="3" fillId="0" borderId="11" xfId="42" applyNumberFormat="1" applyFont="1" applyBorder="1" applyAlignment="1">
      <alignment vertical="top"/>
    </xf>
    <xf numFmtId="165" fontId="4" fillId="0" borderId="16" xfId="42" applyNumberFormat="1" applyFont="1" applyBorder="1" applyAlignment="1">
      <alignment vertical="top"/>
    </xf>
    <xf numFmtId="165" fontId="3" fillId="0" borderId="16" xfId="42" applyNumberFormat="1" applyFont="1" applyBorder="1" applyAlignment="1">
      <alignment vertical="top"/>
    </xf>
    <xf numFmtId="164" fontId="3" fillId="0" borderId="15" xfId="42" applyNumberFormat="1" applyFont="1" applyBorder="1" applyAlignment="1">
      <alignment vertical="top"/>
    </xf>
    <xf numFmtId="164" fontId="3" fillId="0" borderId="16" xfId="42" applyNumberFormat="1" applyFont="1" applyBorder="1" applyAlignment="1">
      <alignment vertical="top"/>
    </xf>
    <xf numFmtId="164" fontId="3" fillId="0" borderId="0" xfId="42" applyNumberFormat="1" applyFont="1" applyBorder="1" applyAlignment="1">
      <alignment vertical="top"/>
    </xf>
    <xf numFmtId="0" fontId="4" fillId="0" borderId="17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164" fontId="4" fillId="0" borderId="15" xfId="42" applyNumberFormat="1" applyFont="1" applyBorder="1" applyAlignment="1">
      <alignment/>
    </xf>
    <xf numFmtId="164" fontId="4" fillId="0" borderId="0" xfId="42" applyNumberFormat="1" applyFont="1" applyBorder="1" applyAlignment="1">
      <alignment/>
    </xf>
    <xf numFmtId="0" fontId="4" fillId="0" borderId="16" xfId="0" applyNumberFormat="1" applyFont="1" applyBorder="1" applyAlignment="1">
      <alignment vertical="top" wrapText="1"/>
    </xf>
    <xf numFmtId="165" fontId="3" fillId="0" borderId="13" xfId="42" applyNumberFormat="1" applyFont="1" applyBorder="1" applyAlignment="1">
      <alignment vertical="top"/>
    </xf>
    <xf numFmtId="0" fontId="4" fillId="0" borderId="21" xfId="0" applyFont="1" applyBorder="1" applyAlignment="1">
      <alignment/>
    </xf>
    <xf numFmtId="0" fontId="2" fillId="0" borderId="21" xfId="0" applyNumberFormat="1" applyFont="1" applyBorder="1" applyAlignment="1">
      <alignment vertical="top" wrapText="1"/>
    </xf>
    <xf numFmtId="0" fontId="2" fillId="0" borderId="21" xfId="0" applyFont="1" applyBorder="1" applyAlignment="1">
      <alignment vertical="top"/>
    </xf>
    <xf numFmtId="164" fontId="2" fillId="0" borderId="22" xfId="42" applyNumberFormat="1" applyFont="1" applyBorder="1" applyAlignment="1">
      <alignment vertical="top"/>
    </xf>
    <xf numFmtId="164" fontId="7" fillId="0" borderId="23" xfId="42" applyNumberFormat="1" applyFont="1" applyBorder="1" applyAlignment="1">
      <alignment vertical="top"/>
    </xf>
    <xf numFmtId="164" fontId="2" fillId="0" borderId="24" xfId="42" applyNumberFormat="1" applyFont="1" applyBorder="1" applyAlignment="1">
      <alignment vertical="top"/>
    </xf>
    <xf numFmtId="165" fontId="7" fillId="0" borderId="23" xfId="42" applyNumberFormat="1" applyFont="1" applyBorder="1" applyAlignment="1">
      <alignment vertical="top"/>
    </xf>
    <xf numFmtId="165" fontId="2" fillId="0" borderId="23" xfId="42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Continuous" vertical="top"/>
    </xf>
    <xf numFmtId="0" fontId="2" fillId="0" borderId="20" xfId="0" applyFont="1" applyBorder="1" applyAlignment="1">
      <alignment horizontal="right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164" fontId="3" fillId="0" borderId="0" xfId="42" applyNumberFormat="1" applyFont="1" applyBorder="1" applyAlignment="1">
      <alignment/>
    </xf>
    <xf numFmtId="164" fontId="3" fillId="0" borderId="10" xfId="42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43" fontId="3" fillId="0" borderId="0" xfId="0" applyNumberFormat="1" applyFont="1" applyAlignment="1">
      <alignment vertical="top"/>
    </xf>
    <xf numFmtId="164" fontId="4" fillId="0" borderId="0" xfId="42" applyNumberFormat="1" applyFont="1" applyFill="1" applyBorder="1" applyAlignment="1" applyProtection="1">
      <alignment vertical="top" wrapText="1"/>
      <protection/>
    </xf>
    <xf numFmtId="164" fontId="4" fillId="0" borderId="17" xfId="42" applyNumberFormat="1" applyFont="1" applyFill="1" applyBorder="1" applyAlignment="1" applyProtection="1">
      <alignment vertical="top" wrapText="1"/>
      <protection/>
    </xf>
    <xf numFmtId="164" fontId="3" fillId="0" borderId="17" xfId="42" applyNumberFormat="1" applyFont="1" applyBorder="1" applyAlignment="1">
      <alignment/>
    </xf>
    <xf numFmtId="0" fontId="4" fillId="0" borderId="16" xfId="0" applyNumberFormat="1" applyFont="1" applyBorder="1" applyAlignment="1">
      <alignment vertical="top"/>
    </xf>
    <xf numFmtId="0" fontId="3" fillId="0" borderId="16" xfId="0" applyFont="1" applyBorder="1" applyAlignment="1">
      <alignment vertical="center"/>
    </xf>
    <xf numFmtId="164" fontId="4" fillId="0" borderId="0" xfId="42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left" vertical="top"/>
    </xf>
    <xf numFmtId="164" fontId="4" fillId="0" borderId="17" xfId="42" applyNumberFormat="1" applyFont="1" applyBorder="1" applyAlignment="1">
      <alignment/>
    </xf>
    <xf numFmtId="0" fontId="2" fillId="0" borderId="21" xfId="0" applyNumberFormat="1" applyFont="1" applyBorder="1" applyAlignment="1">
      <alignment vertical="top"/>
    </xf>
    <xf numFmtId="164" fontId="2" fillId="0" borderId="21" xfId="42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2" fillId="0" borderId="0" xfId="0" applyNumberFormat="1" applyFont="1" applyBorder="1" applyAlignment="1">
      <alignment vertical="top"/>
    </xf>
    <xf numFmtId="0" fontId="2" fillId="0" borderId="10" xfId="0" applyFont="1" applyBorder="1" applyAlignment="1">
      <alignment horizontal="centerContinuous" vertical="top"/>
    </xf>
    <xf numFmtId="0" fontId="2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centerContinuous" vertical="top"/>
    </xf>
    <xf numFmtId="0" fontId="2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/>
    </xf>
    <xf numFmtId="164" fontId="4" fillId="0" borderId="10" xfId="42" applyNumberFormat="1" applyFont="1" applyBorder="1" applyAlignment="1">
      <alignment wrapText="1"/>
    </xf>
    <xf numFmtId="164" fontId="4" fillId="0" borderId="11" xfId="42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top"/>
    </xf>
    <xf numFmtId="164" fontId="4" fillId="0" borderId="17" xfId="42" applyNumberFormat="1" applyFont="1" applyBorder="1" applyAlignment="1">
      <alignment wrapText="1"/>
    </xf>
    <xf numFmtId="164" fontId="4" fillId="0" borderId="16" xfId="42" applyNumberFormat="1" applyFont="1" applyBorder="1" applyAlignment="1">
      <alignment wrapText="1"/>
    </xf>
    <xf numFmtId="0" fontId="4" fillId="0" borderId="16" xfId="0" applyFont="1" applyFill="1" applyBorder="1" applyAlignment="1">
      <alignment horizontal="left" vertical="top"/>
    </xf>
    <xf numFmtId="0" fontId="4" fillId="0" borderId="16" xfId="0" applyFont="1" applyBorder="1" applyAlignment="1">
      <alignment wrapText="1"/>
    </xf>
    <xf numFmtId="164" fontId="4" fillId="0" borderId="17" xfId="42" applyNumberFormat="1" applyFont="1" applyBorder="1" applyAlignment="1">
      <alignment/>
    </xf>
    <xf numFmtId="164" fontId="4" fillId="0" borderId="16" xfId="42" applyNumberFormat="1" applyFont="1" applyBorder="1" applyAlignment="1">
      <alignment/>
    </xf>
    <xf numFmtId="164" fontId="4" fillId="0" borderId="17" xfId="42" applyNumberFormat="1" applyFont="1" applyBorder="1" applyAlignment="1">
      <alignment vertical="top"/>
    </xf>
    <xf numFmtId="0" fontId="3" fillId="0" borderId="0" xfId="0" applyFont="1" applyAlignment="1">
      <alignment vertical="center"/>
    </xf>
    <xf numFmtId="164" fontId="4" fillId="0" borderId="17" xfId="42" applyNumberFormat="1" applyFont="1" applyFill="1" applyBorder="1" applyAlignment="1">
      <alignment horizontal="left" wrapText="1"/>
    </xf>
    <xf numFmtId="164" fontId="4" fillId="0" borderId="12" xfId="42" applyNumberFormat="1" applyFont="1" applyBorder="1" applyAlignment="1">
      <alignment wrapText="1"/>
    </xf>
    <xf numFmtId="0" fontId="4" fillId="0" borderId="21" xfId="0" applyFont="1" applyBorder="1" applyAlignment="1">
      <alignment vertical="top"/>
    </xf>
    <xf numFmtId="0" fontId="4" fillId="0" borderId="23" xfId="0" applyFont="1" applyBorder="1" applyAlignment="1">
      <alignment horizontal="left" vertical="top"/>
    </xf>
    <xf numFmtId="164" fontId="4" fillId="0" borderId="23" xfId="0" applyNumberFormat="1" applyFont="1" applyBorder="1" applyAlignment="1">
      <alignment/>
    </xf>
    <xf numFmtId="0" fontId="4" fillId="0" borderId="13" xfId="0" applyFont="1" applyBorder="1" applyAlignment="1">
      <alignment horizontal="left" vertical="top"/>
    </xf>
    <xf numFmtId="164" fontId="4" fillId="0" borderId="13" xfId="0" applyNumberFormat="1" applyFont="1" applyBorder="1" applyAlignment="1">
      <alignment vertical="top"/>
    </xf>
    <xf numFmtId="164" fontId="2" fillId="0" borderId="23" xfId="42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3" fontId="4" fillId="0" borderId="0" xfId="42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164" fontId="4" fillId="0" borderId="10" xfId="42" applyNumberFormat="1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164" fontId="3" fillId="0" borderId="12" xfId="42" applyNumberFormat="1" applyFont="1" applyBorder="1" applyAlignment="1">
      <alignment/>
    </xf>
    <xf numFmtId="164" fontId="4" fillId="0" borderId="12" xfId="42" applyNumberFormat="1" applyFont="1" applyBorder="1" applyAlignment="1">
      <alignment/>
    </xf>
    <xf numFmtId="0" fontId="4" fillId="0" borderId="23" xfId="0" applyFont="1" applyBorder="1" applyAlignment="1">
      <alignment vertical="top"/>
    </xf>
    <xf numFmtId="164" fontId="4" fillId="0" borderId="23" xfId="42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164" fontId="2" fillId="0" borderId="0" xfId="42" applyNumberFormat="1" applyFont="1" applyAlignment="1">
      <alignment/>
    </xf>
    <xf numFmtId="164" fontId="3" fillId="0" borderId="16" xfId="42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right"/>
    </xf>
    <xf numFmtId="0" fontId="4" fillId="0" borderId="12" xfId="0" applyFont="1" applyFill="1" applyBorder="1" applyAlignment="1">
      <alignment horizontal="center" vertical="top"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67" fontId="3" fillId="0" borderId="17" xfId="44" applyNumberFormat="1" applyFont="1" applyBorder="1" applyAlignment="1">
      <alignment/>
    </xf>
    <xf numFmtId="167" fontId="3" fillId="0" borderId="16" xfId="44" applyNumberFormat="1" applyFont="1" applyBorder="1" applyAlignment="1">
      <alignment/>
    </xf>
    <xf numFmtId="164" fontId="3" fillId="0" borderId="15" xfId="44" applyNumberFormat="1" applyFont="1" applyBorder="1" applyAlignment="1">
      <alignment horizontal="right" vertical="center"/>
    </xf>
    <xf numFmtId="164" fontId="3" fillId="0" borderId="16" xfId="44" applyNumberFormat="1" applyFont="1" applyBorder="1" applyAlignment="1">
      <alignment horizontal="right" vertical="center"/>
    </xf>
    <xf numFmtId="164" fontId="3" fillId="0" borderId="0" xfId="44" applyNumberFormat="1" applyFont="1" applyBorder="1" applyAlignment="1">
      <alignment horizontal="right" vertical="center"/>
    </xf>
    <xf numFmtId="164" fontId="3" fillId="0" borderId="15" xfId="44" applyNumberFormat="1" applyFont="1" applyBorder="1" applyAlignment="1">
      <alignment vertical="top"/>
    </xf>
    <xf numFmtId="164" fontId="3" fillId="0" borderId="16" xfId="44" applyNumberFormat="1" applyFont="1" applyBorder="1" applyAlignment="1">
      <alignment vertical="top"/>
    </xf>
    <xf numFmtId="164" fontId="3" fillId="0" borderId="0" xfId="44" applyNumberFormat="1" applyFont="1" applyBorder="1" applyAlignment="1">
      <alignment vertical="top"/>
    </xf>
    <xf numFmtId="164" fontId="4" fillId="0" borderId="15" xfId="44" applyNumberFormat="1" applyFont="1" applyBorder="1" applyAlignment="1">
      <alignment vertical="top"/>
    </xf>
    <xf numFmtId="164" fontId="4" fillId="0" borderId="16" xfId="44" applyNumberFormat="1" applyFont="1" applyBorder="1" applyAlignment="1">
      <alignment vertical="top"/>
    </xf>
    <xf numFmtId="164" fontId="4" fillId="0" borderId="0" xfId="44" applyNumberFormat="1" applyFont="1" applyBorder="1" applyAlignment="1">
      <alignment vertical="top"/>
    </xf>
    <xf numFmtId="164" fontId="3" fillId="0" borderId="16" xfId="44" applyNumberFormat="1" applyFont="1" applyBorder="1" applyAlignment="1">
      <alignment vertical="center"/>
    </xf>
    <xf numFmtId="164" fontId="3" fillId="0" borderId="0" xfId="44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top"/>
    </xf>
    <xf numFmtId="164" fontId="4" fillId="0" borderId="17" xfId="44" applyNumberFormat="1" applyFont="1" applyFill="1" applyBorder="1" applyAlignment="1">
      <alignment/>
    </xf>
    <xf numFmtId="0" fontId="4" fillId="0" borderId="12" xfId="0" applyNumberFormat="1" applyFont="1" applyBorder="1" applyAlignment="1">
      <alignment vertical="top" wrapText="1"/>
    </xf>
    <xf numFmtId="164" fontId="4" fillId="0" borderId="18" xfId="44" applyNumberFormat="1" applyFont="1" applyBorder="1" applyAlignment="1">
      <alignment vertical="top"/>
    </xf>
    <xf numFmtId="164" fontId="3" fillId="0" borderId="13" xfId="44" applyNumberFormat="1" applyFont="1" applyBorder="1" applyAlignment="1">
      <alignment horizontal="right" vertical="center"/>
    </xf>
    <xf numFmtId="164" fontId="4" fillId="0" borderId="14" xfId="44" applyNumberFormat="1" applyFont="1" applyBorder="1" applyAlignment="1">
      <alignment vertical="top"/>
    </xf>
    <xf numFmtId="164" fontId="3" fillId="0" borderId="14" xfId="44" applyNumberFormat="1" applyFont="1" applyBorder="1" applyAlignment="1">
      <alignment horizontal="right" vertical="center"/>
    </xf>
    <xf numFmtId="166" fontId="3" fillId="0" borderId="12" xfId="44" applyNumberFormat="1" applyFont="1" applyBorder="1" applyAlignment="1">
      <alignment/>
    </xf>
    <xf numFmtId="166" fontId="3" fillId="0" borderId="13" xfId="44" applyNumberFormat="1" applyFont="1" applyBorder="1" applyAlignment="1">
      <alignment/>
    </xf>
    <xf numFmtId="0" fontId="2" fillId="0" borderId="23" xfId="0" applyFont="1" applyBorder="1" applyAlignment="1">
      <alignment horizontal="right" vertical="top" shrinkToFit="1"/>
    </xf>
    <xf numFmtId="0" fontId="2" fillId="0" borderId="21" xfId="0" applyFont="1" applyBorder="1" applyAlignment="1">
      <alignment horizontal="right" vertical="top" shrinkToFit="1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4" xfId="42" applyNumberFormat="1" applyFont="1" applyBorder="1" applyAlignment="1">
      <alignment vertical="top" shrinkToFit="1"/>
    </xf>
    <xf numFmtId="164" fontId="2" fillId="0" borderId="13" xfId="42" applyNumberFormat="1" applyFont="1" applyBorder="1" applyAlignment="1">
      <alignment vertical="top" shrinkToFit="1"/>
    </xf>
    <xf numFmtId="0" fontId="9" fillId="0" borderId="0" xfId="0" applyNumberFormat="1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vertical="top" shrinkToFit="1"/>
    </xf>
    <xf numFmtId="0" fontId="2" fillId="0" borderId="11" xfId="0" applyFont="1" applyBorder="1" applyAlignment="1">
      <alignment vertical="top" shrinkToFit="1"/>
    </xf>
    <xf numFmtId="0" fontId="9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/>
    </xf>
    <xf numFmtId="164" fontId="2" fillId="0" borderId="15" xfId="42" applyNumberFormat="1" applyFont="1" applyBorder="1" applyAlignment="1">
      <alignment horizontal="center" vertical="top"/>
    </xf>
    <xf numFmtId="164" fontId="2" fillId="0" borderId="16" xfId="42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164" fontId="2" fillId="0" borderId="15" xfId="44" applyNumberFormat="1" applyFont="1" applyBorder="1" applyAlignment="1">
      <alignment horizontal="center" vertical="top"/>
    </xf>
    <xf numFmtId="164" fontId="2" fillId="0" borderId="16" xfId="44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5724525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5724525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5724525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5724525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5724525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6" name="AutoShape 1" descr="http://localhost:8000/tepc/search/images/spacer.gif"/>
        <xdr:cNvSpPr>
          <a:spLocks noChangeAspect="1"/>
        </xdr:cNvSpPr>
      </xdr:nvSpPr>
      <xdr:spPr>
        <a:xfrm>
          <a:off x="5724525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7" name="AutoShape 3" descr="http://localhost:8000/tepc/search/images/spacer.gif"/>
        <xdr:cNvSpPr>
          <a:spLocks noChangeAspect="1"/>
        </xdr:cNvSpPr>
      </xdr:nvSpPr>
      <xdr:spPr>
        <a:xfrm>
          <a:off x="5724525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8" name="AutoShape 5" descr="http://localhost:8000/tepc/search/images/spacer.gif"/>
        <xdr:cNvSpPr>
          <a:spLocks noChangeAspect="1"/>
        </xdr:cNvSpPr>
      </xdr:nvSpPr>
      <xdr:spPr>
        <a:xfrm>
          <a:off x="5724525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9" name="AutoShape 8" descr="http://localhost:8000/tepc/search/images/spacer.gif"/>
        <xdr:cNvSpPr>
          <a:spLocks noChangeAspect="1"/>
        </xdr:cNvSpPr>
      </xdr:nvSpPr>
      <xdr:spPr>
        <a:xfrm>
          <a:off x="5724525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20" name="AutoShape 10" descr="http://localhost:8000/tepc/search/images/spacer.gif"/>
        <xdr:cNvSpPr>
          <a:spLocks noChangeAspect="1"/>
        </xdr:cNvSpPr>
      </xdr:nvSpPr>
      <xdr:spPr>
        <a:xfrm>
          <a:off x="5724525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1" name="AutoShape 1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2" name="AutoShape 3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3" name="AutoShape 5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4" name="AutoShape 8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5" name="AutoShape 10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6" name="AutoShape 1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7" name="AutoShape 3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8" name="AutoShape 5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9" name="AutoShape 8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30" name="AutoShape 10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1" name="AutoShape 1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2" name="AutoShape 3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3" name="AutoShape 5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4" name="AutoShape 8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5" name="AutoShape 10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6" name="AutoShape 1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7" name="AutoShape 3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8" name="AutoShape 5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9" name="AutoShape 8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40" name="AutoShape 10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41" name="AutoShape 1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42" name="AutoShape 3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43" name="AutoShape 5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44" name="AutoShape 8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45" name="AutoShape 10" descr="http://localhost:8000/tepc/search/images/spacer.gif"/>
        <xdr:cNvSpPr>
          <a:spLocks noChangeAspect="1"/>
        </xdr:cNvSpPr>
      </xdr:nvSpPr>
      <xdr:spPr>
        <a:xfrm>
          <a:off x="401955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46" name="AutoShape 1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47" name="AutoShape 3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48" name="AutoShape 5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49" name="AutoShape 8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50" name="AutoShape 10" descr="http://localhost:8000/tepc/search/images/spacer.gif"/>
        <xdr:cNvSpPr>
          <a:spLocks noChangeAspect="1"/>
        </xdr:cNvSpPr>
      </xdr:nvSpPr>
      <xdr:spPr>
        <a:xfrm>
          <a:off x="401955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51" name="AutoShape 1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52" name="AutoShape 3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53" name="AutoShape 5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54" name="AutoShape 8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55" name="AutoShape 10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09600" cy="9525"/>
    <xdr:sp>
      <xdr:nvSpPr>
        <xdr:cNvPr id="56" name="AutoShape 1" descr="http://localhost:8000/tepc/search/images/spacer.gif"/>
        <xdr:cNvSpPr>
          <a:spLocks noChangeAspect="1"/>
        </xdr:cNvSpPr>
      </xdr:nvSpPr>
      <xdr:spPr>
        <a:xfrm>
          <a:off x="224790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09600" cy="9525"/>
    <xdr:sp>
      <xdr:nvSpPr>
        <xdr:cNvPr id="57" name="AutoShape 3" descr="http://localhost:8000/tepc/search/images/spacer.gif"/>
        <xdr:cNvSpPr>
          <a:spLocks noChangeAspect="1"/>
        </xdr:cNvSpPr>
      </xdr:nvSpPr>
      <xdr:spPr>
        <a:xfrm>
          <a:off x="224790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09600" cy="9525"/>
    <xdr:sp>
      <xdr:nvSpPr>
        <xdr:cNvPr id="58" name="AutoShape 5" descr="http://localhost:8000/tepc/search/images/spacer.gif"/>
        <xdr:cNvSpPr>
          <a:spLocks noChangeAspect="1"/>
        </xdr:cNvSpPr>
      </xdr:nvSpPr>
      <xdr:spPr>
        <a:xfrm>
          <a:off x="224790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09600" cy="9525"/>
    <xdr:sp>
      <xdr:nvSpPr>
        <xdr:cNvPr id="59" name="AutoShape 8" descr="http://localhost:8000/tepc/search/images/spacer.gif"/>
        <xdr:cNvSpPr>
          <a:spLocks noChangeAspect="1"/>
        </xdr:cNvSpPr>
      </xdr:nvSpPr>
      <xdr:spPr>
        <a:xfrm>
          <a:off x="224790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09600" cy="9525"/>
    <xdr:sp>
      <xdr:nvSpPr>
        <xdr:cNvPr id="60" name="AutoShape 10" descr="http://localhost:8000/tepc/search/images/spacer.gif"/>
        <xdr:cNvSpPr>
          <a:spLocks noChangeAspect="1"/>
        </xdr:cNvSpPr>
      </xdr:nvSpPr>
      <xdr:spPr>
        <a:xfrm>
          <a:off x="2247900" y="4381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61" name="AutoShape 1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62" name="AutoShape 3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63" name="AutoShape 5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64" name="AutoShape 8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65" name="AutoShape 10" descr="http://localhost:8000/tepc/search/images/spacer.gif"/>
        <xdr:cNvSpPr>
          <a:spLocks noChangeAspect="1"/>
        </xdr:cNvSpPr>
      </xdr:nvSpPr>
      <xdr:spPr>
        <a:xfrm>
          <a:off x="2247900" y="1238250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28.8515625" style="1" customWidth="1"/>
    <col min="2" max="2" width="15.421875" style="1" customWidth="1"/>
    <col min="3" max="3" width="17.00390625" style="1" customWidth="1"/>
    <col min="4" max="4" width="12.140625" style="1" bestFit="1" customWidth="1"/>
    <col min="5" max="5" width="14.28125" style="1" customWidth="1"/>
    <col min="6" max="6" width="11.28125" style="1" customWidth="1"/>
    <col min="7" max="7" width="11.00390625" style="1" customWidth="1"/>
    <col min="8" max="16384" width="9.140625" style="1" customWidth="1"/>
  </cols>
  <sheetData>
    <row r="1" spans="1:7" ht="18.75">
      <c r="A1" s="221" t="s">
        <v>0</v>
      </c>
      <c r="B1" s="221"/>
      <c r="C1" s="221"/>
      <c r="D1" s="221"/>
      <c r="E1" s="221"/>
      <c r="F1" s="221"/>
      <c r="G1" s="221"/>
    </row>
    <row r="2" spans="1:7" ht="15.75">
      <c r="A2" s="2"/>
      <c r="B2" s="2"/>
      <c r="C2" s="3"/>
      <c r="D2" s="2"/>
      <c r="E2" s="2"/>
      <c r="F2" s="4" t="s">
        <v>1</v>
      </c>
      <c r="G2" s="2"/>
    </row>
    <row r="3" spans="1:7" ht="15.75">
      <c r="A3" s="5"/>
      <c r="B3" s="6" t="s">
        <v>2</v>
      </c>
      <c r="C3" s="7" t="s">
        <v>3</v>
      </c>
      <c r="D3" s="8" t="s">
        <v>4</v>
      </c>
      <c r="E3" s="8" t="s">
        <v>5</v>
      </c>
      <c r="F3" s="222" t="s">
        <v>6</v>
      </c>
      <c r="G3" s="223"/>
    </row>
    <row r="4" spans="1:14" ht="15.75">
      <c r="A4" s="9"/>
      <c r="B4" s="10"/>
      <c r="C4" s="10"/>
      <c r="D4" s="10"/>
      <c r="E4" s="10"/>
      <c r="F4" s="11"/>
      <c r="G4" s="10"/>
      <c r="I4" s="12"/>
      <c r="J4" s="12"/>
      <c r="K4" s="12"/>
      <c r="L4" s="13"/>
      <c r="M4" s="13"/>
      <c r="N4" s="13"/>
    </row>
    <row r="5" spans="1:14" ht="15.75">
      <c r="A5" s="14" t="s">
        <v>7</v>
      </c>
      <c r="B5" s="15">
        <v>91.36</v>
      </c>
      <c r="C5" s="16">
        <v>722.78</v>
      </c>
      <c r="D5" s="17">
        <f>B5+C5</f>
        <v>814.14</v>
      </c>
      <c r="E5" s="17">
        <f>C5-B5</f>
        <v>631.42</v>
      </c>
      <c r="F5" s="18" t="s">
        <v>8</v>
      </c>
      <c r="G5" s="19">
        <f>C5/B5</f>
        <v>7.911339754816112</v>
      </c>
      <c r="I5" s="12"/>
      <c r="J5" s="12"/>
      <c r="K5" s="12"/>
      <c r="L5" s="13"/>
      <c r="M5" s="13"/>
      <c r="N5" s="13"/>
    </row>
    <row r="6" spans="1:14" ht="15.75">
      <c r="A6" s="20" t="s">
        <v>9</v>
      </c>
      <c r="B6" s="21">
        <f>B5*100/D5</f>
        <v>11.22165720883386</v>
      </c>
      <c r="C6" s="22">
        <f>C5/D5*100</f>
        <v>88.77834279116612</v>
      </c>
      <c r="D6" s="23"/>
      <c r="E6" s="23"/>
      <c r="F6" s="24"/>
      <c r="G6" s="19"/>
      <c r="I6" s="12"/>
      <c r="J6" s="12"/>
      <c r="K6" s="12"/>
      <c r="L6" s="13"/>
      <c r="M6" s="13"/>
      <c r="N6" s="13"/>
    </row>
    <row r="7" spans="1:14" ht="15.75">
      <c r="A7" s="25"/>
      <c r="B7" s="26"/>
      <c r="C7" s="27"/>
      <c r="D7" s="28"/>
      <c r="E7" s="28"/>
      <c r="F7" s="29"/>
      <c r="G7" s="30"/>
      <c r="I7" s="12"/>
      <c r="J7" s="12"/>
      <c r="K7" s="12"/>
      <c r="L7" s="13"/>
      <c r="M7" s="13"/>
      <c r="N7" s="13"/>
    </row>
    <row r="8" spans="1:7" ht="15.75">
      <c r="A8" s="14" t="s">
        <v>10</v>
      </c>
      <c r="B8" s="31">
        <v>86.64</v>
      </c>
      <c r="C8" s="32">
        <v>784.58</v>
      </c>
      <c r="D8" s="33">
        <f>B8+C8</f>
        <v>871.22</v>
      </c>
      <c r="E8" s="33">
        <f>C8-B8</f>
        <v>697.94</v>
      </c>
      <c r="F8" s="18" t="s">
        <v>8</v>
      </c>
      <c r="G8" s="19">
        <f>C8/B8</f>
        <v>9.055632502308404</v>
      </c>
    </row>
    <row r="9" spans="1:7" ht="15.75">
      <c r="A9" s="20" t="s">
        <v>9</v>
      </c>
      <c r="B9" s="21">
        <f>B8*100/D8</f>
        <v>9.944675282936572</v>
      </c>
      <c r="C9" s="22">
        <f>C8/D8*100</f>
        <v>90.05532471706343</v>
      </c>
      <c r="D9" s="23"/>
      <c r="E9" s="23"/>
      <c r="F9" s="34"/>
      <c r="G9" s="19"/>
    </row>
    <row r="10" spans="1:7" ht="15.75">
      <c r="A10" s="35"/>
      <c r="B10" s="36"/>
      <c r="C10" s="37"/>
      <c r="D10" s="23"/>
      <c r="E10" s="23"/>
      <c r="F10" s="34"/>
      <c r="G10" s="19"/>
    </row>
    <row r="11" spans="1:7" ht="15.75">
      <c r="A11" s="38" t="s">
        <v>149</v>
      </c>
      <c r="B11" s="15">
        <v>71.14</v>
      </c>
      <c r="C11" s="16">
        <v>781.15</v>
      </c>
      <c r="D11" s="17">
        <f>B11+C11</f>
        <v>852.29</v>
      </c>
      <c r="E11" s="17">
        <f>C11-B11</f>
        <v>710.01</v>
      </c>
      <c r="F11" s="39" t="s">
        <v>8</v>
      </c>
      <c r="G11" s="40">
        <f>C11/B11</f>
        <v>10.98046106269328</v>
      </c>
    </row>
    <row r="12" spans="1:7" ht="15.75">
      <c r="A12" s="41" t="s">
        <v>9</v>
      </c>
      <c r="B12" s="21">
        <f>B11*100/D11</f>
        <v>8.34692416900351</v>
      </c>
      <c r="C12" s="22">
        <f>C11/D11*100</f>
        <v>91.65307583099649</v>
      </c>
      <c r="D12" s="42"/>
      <c r="E12" s="42"/>
      <c r="F12" s="34"/>
      <c r="G12" s="42"/>
    </row>
    <row r="13" spans="1:7" ht="15.75">
      <c r="A13" s="43"/>
      <c r="B13" s="9"/>
      <c r="C13" s="10"/>
      <c r="D13" s="10"/>
      <c r="E13" s="10"/>
      <c r="F13" s="11"/>
      <c r="G13" s="10"/>
    </row>
    <row r="14" spans="1:7" ht="47.25">
      <c r="A14" s="44" t="s">
        <v>11</v>
      </c>
      <c r="B14" s="45">
        <f>B8/B5*100-100</f>
        <v>-5.166374781085807</v>
      </c>
      <c r="C14" s="46">
        <f>C8/C5*100-100</f>
        <v>8.550319599324837</v>
      </c>
      <c r="D14" s="46">
        <f>D8/D5*100-100</f>
        <v>7.01107917557178</v>
      </c>
      <c r="E14" s="46">
        <f>E8/E5*100-100</f>
        <v>10.534984637800534</v>
      </c>
      <c r="F14" s="34"/>
      <c r="G14" s="42"/>
    </row>
    <row r="15" spans="1:7" ht="15.75">
      <c r="A15" s="47"/>
      <c r="B15" s="48"/>
      <c r="C15" s="49"/>
      <c r="D15" s="49"/>
      <c r="E15" s="49"/>
      <c r="F15" s="11"/>
      <c r="G15" s="10"/>
    </row>
    <row r="16" spans="1:7" ht="47.25">
      <c r="A16" s="44" t="s">
        <v>12</v>
      </c>
      <c r="B16" s="45">
        <f>B11/B8*100-100</f>
        <v>-17.890120036934448</v>
      </c>
      <c r="C16" s="46">
        <f>C11/C8*100-100</f>
        <v>-0.4371765785515862</v>
      </c>
      <c r="D16" s="46">
        <f>D11/D8*100-100</f>
        <v>-2.1728151328022847</v>
      </c>
      <c r="E16" s="46">
        <f>E11/E8*100-100</f>
        <v>1.7293750179098453</v>
      </c>
      <c r="F16" s="34"/>
      <c r="G16" s="42"/>
    </row>
    <row r="17" spans="1:7" ht="15.75">
      <c r="A17" s="43"/>
      <c r="B17" s="9"/>
      <c r="C17" s="10"/>
      <c r="D17" s="10"/>
      <c r="E17" s="10"/>
      <c r="F17" s="11"/>
      <c r="G17" s="10"/>
    </row>
  </sheetData>
  <sheetProtection/>
  <mergeCells count="2">
    <mergeCell ref="A1:G1"/>
    <mergeCell ref="F3:G3"/>
  </mergeCells>
  <printOptions/>
  <pageMargins left="1.11" right="0.7" top="1.0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28125" style="2" bestFit="1" customWidth="1"/>
    <col min="2" max="2" width="35.8515625" style="2" bestFit="1" customWidth="1"/>
    <col min="3" max="3" width="6.00390625" style="2" customWidth="1"/>
    <col min="4" max="9" width="12.7109375" style="2" bestFit="1" customWidth="1"/>
    <col min="10" max="10" width="11.00390625" style="2" customWidth="1"/>
    <col min="11" max="11" width="10.140625" style="2" customWidth="1"/>
    <col min="12" max="16384" width="9.140625" style="2" customWidth="1"/>
  </cols>
  <sheetData>
    <row r="1" spans="1:11" ht="18.75">
      <c r="A1" s="226" t="s">
        <v>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50"/>
      <c r="B2" s="51"/>
      <c r="C2" s="51"/>
      <c r="D2" s="51"/>
      <c r="E2" s="51"/>
      <c r="F2" s="51"/>
      <c r="G2" s="51"/>
      <c r="I2" s="50"/>
      <c r="J2" s="52" t="s">
        <v>14</v>
      </c>
      <c r="K2" s="50"/>
    </row>
    <row r="3" spans="1:11" ht="15.75">
      <c r="A3" s="56"/>
      <c r="B3" s="57"/>
      <c r="C3" s="56"/>
      <c r="D3" s="227" t="s">
        <v>15</v>
      </c>
      <c r="E3" s="228"/>
      <c r="F3" s="229" t="s">
        <v>16</v>
      </c>
      <c r="G3" s="228"/>
      <c r="H3" s="229" t="s">
        <v>17</v>
      </c>
      <c r="I3" s="228"/>
      <c r="J3" s="230" t="s">
        <v>18</v>
      </c>
      <c r="K3" s="231"/>
    </row>
    <row r="4" spans="1:11" ht="15.75">
      <c r="A4" s="58" t="s">
        <v>19</v>
      </c>
      <c r="B4" s="59" t="s">
        <v>20</v>
      </c>
      <c r="C4" s="58" t="s">
        <v>21</v>
      </c>
      <c r="D4" s="60" t="s">
        <v>22</v>
      </c>
      <c r="E4" s="61" t="s">
        <v>23</v>
      </c>
      <c r="F4" s="62" t="s">
        <v>22</v>
      </c>
      <c r="G4" s="61" t="s">
        <v>23</v>
      </c>
      <c r="H4" s="62" t="s">
        <v>22</v>
      </c>
      <c r="I4" s="61" t="s">
        <v>23</v>
      </c>
      <c r="J4" s="224" t="s">
        <v>24</v>
      </c>
      <c r="K4" s="225"/>
    </row>
    <row r="5" spans="1:11" ht="15.75">
      <c r="A5" s="48"/>
      <c r="B5" s="63"/>
      <c r="C5" s="48"/>
      <c r="D5" s="64"/>
      <c r="E5" s="65"/>
      <c r="F5" s="66"/>
      <c r="G5" s="65"/>
      <c r="H5" s="66"/>
      <c r="I5" s="65"/>
      <c r="J5" s="219" t="s">
        <v>25</v>
      </c>
      <c r="K5" s="220" t="s">
        <v>26</v>
      </c>
    </row>
    <row r="6" spans="1:11" ht="15.75">
      <c r="A6" s="67">
        <v>1</v>
      </c>
      <c r="B6" s="68" t="s">
        <v>27</v>
      </c>
      <c r="C6" s="69" t="s">
        <v>28</v>
      </c>
      <c r="D6" s="70">
        <v>607430.99</v>
      </c>
      <c r="E6" s="71">
        <v>7384950.147</v>
      </c>
      <c r="F6" s="72">
        <v>625436.94</v>
      </c>
      <c r="G6" s="71">
        <v>6943061.370015</v>
      </c>
      <c r="H6" s="72">
        <v>605294.1900001143</v>
      </c>
      <c r="I6" s="71">
        <v>8061417.319</v>
      </c>
      <c r="J6" s="73">
        <f>G6*100/E6-100</f>
        <v>-5.9836392689056765</v>
      </c>
      <c r="K6" s="74">
        <f>I6*100/G6-100</f>
        <v>16.107533685570516</v>
      </c>
    </row>
    <row r="7" spans="1:11" ht="15.75">
      <c r="A7" s="67">
        <v>2</v>
      </c>
      <c r="B7" s="68" t="s">
        <v>29</v>
      </c>
      <c r="C7" s="69" t="s">
        <v>30</v>
      </c>
      <c r="D7" s="70">
        <v>14053256.399999999</v>
      </c>
      <c r="E7" s="71">
        <v>5604905.126</v>
      </c>
      <c r="F7" s="72">
        <v>12843728.81</v>
      </c>
      <c r="G7" s="71">
        <v>5287981.939665001</v>
      </c>
      <c r="H7" s="72">
        <v>13319723.210000115</v>
      </c>
      <c r="I7" s="71">
        <v>5884597.045</v>
      </c>
      <c r="J7" s="75">
        <f aca="true" t="shared" si="0" ref="J7:J31">G7*100/E7-100</f>
        <v>-5.65438984622341</v>
      </c>
      <c r="K7" s="74">
        <f aca="true" t="shared" si="1" ref="K7:K31">I7*100/G7-100</f>
        <v>11.282472446810118</v>
      </c>
    </row>
    <row r="8" spans="1:11" ht="15.75">
      <c r="A8" s="67">
        <v>3</v>
      </c>
      <c r="B8" s="68" t="s">
        <v>31</v>
      </c>
      <c r="C8" s="69" t="s">
        <v>32</v>
      </c>
      <c r="D8" s="70">
        <v>14931582.52</v>
      </c>
      <c r="E8" s="71">
        <v>1392447.188</v>
      </c>
      <c r="F8" s="72">
        <v>15549786.92</v>
      </c>
      <c r="G8" s="71">
        <v>1339604.031</v>
      </c>
      <c r="H8" s="72">
        <v>9723136.522827148</v>
      </c>
      <c r="I8" s="71">
        <v>732037.729</v>
      </c>
      <c r="J8" s="75">
        <f t="shared" si="0"/>
        <v>-3.7949846468432185</v>
      </c>
      <c r="K8" s="74">
        <f t="shared" si="1"/>
        <v>-45.354170929633455</v>
      </c>
    </row>
    <row r="9" spans="1:11" ht="15.75">
      <c r="A9" s="67">
        <v>4</v>
      </c>
      <c r="B9" s="68" t="s">
        <v>33</v>
      </c>
      <c r="C9" s="69" t="s">
        <v>34</v>
      </c>
      <c r="D9" s="76">
        <v>17341147</v>
      </c>
      <c r="E9" s="77">
        <v>2047631.993</v>
      </c>
      <c r="F9" s="78">
        <v>9881287.5</v>
      </c>
      <c r="G9" s="77">
        <v>1257961.793</v>
      </c>
      <c r="H9" s="78">
        <v>7611840</v>
      </c>
      <c r="I9" s="77">
        <v>1290528.207</v>
      </c>
      <c r="J9" s="75">
        <f t="shared" si="0"/>
        <v>-38.56504502271663</v>
      </c>
      <c r="K9" s="74">
        <f t="shared" si="1"/>
        <v>2.5888237767806146</v>
      </c>
    </row>
    <row r="10" spans="1:11" ht="15.75">
      <c r="A10" s="67">
        <v>5</v>
      </c>
      <c r="B10" s="68" t="s">
        <v>35</v>
      </c>
      <c r="C10" s="69" t="s">
        <v>34</v>
      </c>
      <c r="D10" s="76">
        <v>4913890.2</v>
      </c>
      <c r="E10" s="77">
        <v>4270371.636</v>
      </c>
      <c r="F10" s="78">
        <v>2930339</v>
      </c>
      <c r="G10" s="77">
        <v>3839810.569</v>
      </c>
      <c r="H10" s="78">
        <v>3438353</v>
      </c>
      <c r="I10" s="77">
        <v>4614611.747</v>
      </c>
      <c r="J10" s="75">
        <f t="shared" si="0"/>
        <v>-10.082519829662886</v>
      </c>
      <c r="K10" s="74">
        <f t="shared" si="1"/>
        <v>20.17810941652212</v>
      </c>
    </row>
    <row r="11" spans="1:11" ht="15.75">
      <c r="A11" s="67">
        <v>6</v>
      </c>
      <c r="B11" s="68" t="s">
        <v>36</v>
      </c>
      <c r="C11" s="69" t="s">
        <v>34</v>
      </c>
      <c r="D11" s="70">
        <v>11395744.32</v>
      </c>
      <c r="E11" s="71">
        <v>2029439.243</v>
      </c>
      <c r="F11" s="72">
        <v>11142479.700000001</v>
      </c>
      <c r="G11" s="71">
        <v>2006877.10102</v>
      </c>
      <c r="H11" s="72">
        <v>13289066.209927427</v>
      </c>
      <c r="I11" s="71">
        <v>2400119.581</v>
      </c>
      <c r="J11" s="75">
        <f t="shared" si="0"/>
        <v>-1.1117426677256788</v>
      </c>
      <c r="K11" s="74">
        <f t="shared" si="1"/>
        <v>19.594746473520146</v>
      </c>
    </row>
    <row r="12" spans="1:11" ht="15.75">
      <c r="A12" s="67">
        <v>7</v>
      </c>
      <c r="B12" s="68" t="s">
        <v>37</v>
      </c>
      <c r="C12" s="69" t="s">
        <v>34</v>
      </c>
      <c r="D12" s="76">
        <v>20415666</v>
      </c>
      <c r="E12" s="77">
        <v>449901.416</v>
      </c>
      <c r="F12" s="78">
        <v>24548657</v>
      </c>
      <c r="G12" s="77">
        <v>464921.376</v>
      </c>
      <c r="H12" s="78">
        <v>28351823</v>
      </c>
      <c r="I12" s="77">
        <v>643086.332</v>
      </c>
      <c r="J12" s="75">
        <f t="shared" si="0"/>
        <v>3.338500272690851</v>
      </c>
      <c r="K12" s="74">
        <f t="shared" si="1"/>
        <v>38.32152385266966</v>
      </c>
    </row>
    <row r="13" spans="1:11" ht="15.75">
      <c r="A13" s="67">
        <v>8</v>
      </c>
      <c r="B13" s="68" t="s">
        <v>38</v>
      </c>
      <c r="C13" s="69"/>
      <c r="D13" s="70"/>
      <c r="E13" s="71">
        <v>822493.171</v>
      </c>
      <c r="F13" s="72"/>
      <c r="G13" s="71">
        <v>917401.684</v>
      </c>
      <c r="H13" s="72"/>
      <c r="I13" s="71">
        <v>633568.19</v>
      </c>
      <c r="J13" s="75">
        <f t="shared" si="0"/>
        <v>11.539124742471586</v>
      </c>
      <c r="K13" s="74">
        <f t="shared" si="1"/>
        <v>-30.938845976655088</v>
      </c>
    </row>
    <row r="14" spans="1:11" ht="15.75">
      <c r="A14" s="67">
        <v>9</v>
      </c>
      <c r="B14" s="68" t="s">
        <v>39</v>
      </c>
      <c r="C14" s="69"/>
      <c r="D14" s="70"/>
      <c r="E14" s="71">
        <v>1602189.916</v>
      </c>
      <c r="F14" s="72"/>
      <c r="G14" s="71">
        <v>1626121.4075</v>
      </c>
      <c r="H14" s="72"/>
      <c r="I14" s="71">
        <v>1244009.827</v>
      </c>
      <c r="J14" s="75">
        <f t="shared" si="0"/>
        <v>1.4936738311115505</v>
      </c>
      <c r="K14" s="74">
        <f t="shared" si="1"/>
        <v>-23.498342666028762</v>
      </c>
    </row>
    <row r="15" spans="1:11" ht="15.75">
      <c r="A15" s="67">
        <v>10</v>
      </c>
      <c r="B15" s="79" t="s">
        <v>40</v>
      </c>
      <c r="C15" s="69" t="s">
        <v>34</v>
      </c>
      <c r="D15" s="70">
        <v>42158.92</v>
      </c>
      <c r="E15" s="71">
        <v>161034.014</v>
      </c>
      <c r="F15" s="72">
        <v>29281.27</v>
      </c>
      <c r="G15" s="71">
        <v>172010.133</v>
      </c>
      <c r="H15" s="72">
        <v>36859.340028572085</v>
      </c>
      <c r="I15" s="71">
        <v>259844.822</v>
      </c>
      <c r="J15" s="75">
        <f t="shared" si="0"/>
        <v>6.816025215641716</v>
      </c>
      <c r="K15" s="74">
        <f t="shared" si="1"/>
        <v>51.06367134778043</v>
      </c>
    </row>
    <row r="16" spans="1:11" ht="15.75">
      <c r="A16" s="67">
        <v>11</v>
      </c>
      <c r="B16" s="79" t="s">
        <v>41</v>
      </c>
      <c r="C16" s="69"/>
      <c r="D16" s="70"/>
      <c r="E16" s="71">
        <v>4442450.227</v>
      </c>
      <c r="F16" s="72"/>
      <c r="G16" s="71">
        <v>4789266.313</v>
      </c>
      <c r="H16" s="72"/>
      <c r="I16" s="71">
        <v>3181849.55</v>
      </c>
      <c r="J16" s="75">
        <f t="shared" si="0"/>
        <v>7.806864866873397</v>
      </c>
      <c r="K16" s="74">
        <f t="shared" si="1"/>
        <v>-33.562902080362974</v>
      </c>
    </row>
    <row r="17" spans="1:11" ht="15.75">
      <c r="A17" s="67">
        <v>12</v>
      </c>
      <c r="B17" s="80" t="s">
        <v>42</v>
      </c>
      <c r="C17" s="69" t="s">
        <v>34</v>
      </c>
      <c r="D17" s="76">
        <v>13467564</v>
      </c>
      <c r="E17" s="71">
        <v>1437496.063</v>
      </c>
      <c r="F17" s="78">
        <v>13983516</v>
      </c>
      <c r="G17" s="71">
        <v>1777686.781</v>
      </c>
      <c r="H17" s="78">
        <v>13475547</v>
      </c>
      <c r="I17" s="71">
        <v>1703064.982</v>
      </c>
      <c r="J17" s="75">
        <f t="shared" si="0"/>
        <v>23.66550606685034</v>
      </c>
      <c r="K17" s="74">
        <f t="shared" si="1"/>
        <v>-4.19769105545258</v>
      </c>
    </row>
    <row r="18" spans="1:11" ht="15.75">
      <c r="A18" s="67">
        <v>13</v>
      </c>
      <c r="B18" s="68" t="s">
        <v>43</v>
      </c>
      <c r="C18" s="69"/>
      <c r="D18" s="70"/>
      <c r="E18" s="77">
        <v>1133326.622</v>
      </c>
      <c r="F18" s="72"/>
      <c r="G18" s="77">
        <v>985586.945</v>
      </c>
      <c r="H18" s="72"/>
      <c r="I18" s="77">
        <v>1016562.946</v>
      </c>
      <c r="J18" s="75">
        <f t="shared" si="0"/>
        <v>-13.035931048657574</v>
      </c>
      <c r="K18" s="74">
        <f t="shared" si="1"/>
        <v>3.1428988743352306</v>
      </c>
    </row>
    <row r="19" spans="1:11" ht="15.75">
      <c r="A19" s="67">
        <v>14</v>
      </c>
      <c r="B19" s="68" t="s">
        <v>44</v>
      </c>
      <c r="C19" s="69"/>
      <c r="D19" s="70"/>
      <c r="E19" s="71">
        <v>6434340.909</v>
      </c>
      <c r="F19" s="72"/>
      <c r="G19" s="71">
        <v>6646221.612</v>
      </c>
      <c r="H19" s="72"/>
      <c r="I19" s="71">
        <v>5356193.772</v>
      </c>
      <c r="J19" s="75">
        <f t="shared" si="0"/>
        <v>3.292966692262638</v>
      </c>
      <c r="K19" s="74">
        <f t="shared" si="1"/>
        <v>-19.409943202477734</v>
      </c>
    </row>
    <row r="20" spans="1:11" ht="15.75">
      <c r="A20" s="67">
        <v>15</v>
      </c>
      <c r="B20" s="68" t="s">
        <v>45</v>
      </c>
      <c r="C20" s="69"/>
      <c r="D20" s="70"/>
      <c r="E20" s="71">
        <v>5653141.536</v>
      </c>
      <c r="F20" s="72"/>
      <c r="G20" s="71">
        <v>5141494.037</v>
      </c>
      <c r="H20" s="72"/>
      <c r="I20" s="71">
        <v>3394409.11</v>
      </c>
      <c r="J20" s="75">
        <f t="shared" si="0"/>
        <v>-9.050675553437998</v>
      </c>
      <c r="K20" s="74">
        <f t="shared" si="1"/>
        <v>-33.98010217316916</v>
      </c>
    </row>
    <row r="21" spans="1:11" ht="15.75">
      <c r="A21" s="67">
        <v>16</v>
      </c>
      <c r="B21" s="68" t="s">
        <v>46</v>
      </c>
      <c r="C21" s="69"/>
      <c r="D21" s="70"/>
      <c r="E21" s="71">
        <v>2821450.514</v>
      </c>
      <c r="F21" s="72"/>
      <c r="G21" s="71">
        <v>2645919.05525</v>
      </c>
      <c r="H21" s="72"/>
      <c r="I21" s="71">
        <v>2885388.657</v>
      </c>
      <c r="J21" s="75">
        <f t="shared" si="0"/>
        <v>-6.221319774315191</v>
      </c>
      <c r="K21" s="74">
        <f t="shared" si="1"/>
        <v>9.050526367193541</v>
      </c>
    </row>
    <row r="22" spans="1:11" ht="15.75">
      <c r="A22" s="67">
        <v>17</v>
      </c>
      <c r="B22" s="81" t="s">
        <v>47</v>
      </c>
      <c r="C22" s="69"/>
      <c r="D22" s="70"/>
      <c r="E22" s="77">
        <v>2420062.013</v>
      </c>
      <c r="F22" s="72"/>
      <c r="G22" s="77">
        <v>2302660.458</v>
      </c>
      <c r="H22" s="72"/>
      <c r="I22" s="77">
        <v>1921925.582</v>
      </c>
      <c r="J22" s="75">
        <f t="shared" si="0"/>
        <v>-4.851179613139919</v>
      </c>
      <c r="K22" s="74">
        <f t="shared" si="1"/>
        <v>-16.53456438517607</v>
      </c>
    </row>
    <row r="23" spans="1:11" ht="15.75">
      <c r="A23" s="67">
        <v>18</v>
      </c>
      <c r="B23" s="81" t="s">
        <v>48</v>
      </c>
      <c r="C23" s="69"/>
      <c r="D23" s="70"/>
      <c r="E23" s="77">
        <v>521972.532</v>
      </c>
      <c r="F23" s="72"/>
      <c r="G23" s="77">
        <v>507606.621</v>
      </c>
      <c r="H23" s="72"/>
      <c r="I23" s="77">
        <v>536193.656</v>
      </c>
      <c r="J23" s="75">
        <f t="shared" si="0"/>
        <v>-2.7522350543917042</v>
      </c>
      <c r="K23" s="74">
        <f t="shared" si="1"/>
        <v>5.631730126703758</v>
      </c>
    </row>
    <row r="24" spans="1:11" ht="15.75">
      <c r="A24" s="67">
        <v>19</v>
      </c>
      <c r="B24" s="82" t="s">
        <v>49</v>
      </c>
      <c r="C24" s="83"/>
      <c r="D24" s="84"/>
      <c r="E24" s="77">
        <v>895164.416</v>
      </c>
      <c r="F24" s="85"/>
      <c r="G24" s="77">
        <v>1150302.013725</v>
      </c>
      <c r="H24" s="85"/>
      <c r="I24" s="77">
        <v>1273780.582</v>
      </c>
      <c r="J24" s="75">
        <f t="shared" si="0"/>
        <v>28.501758242923728</v>
      </c>
      <c r="K24" s="74">
        <f t="shared" si="1"/>
        <v>10.734447719094376</v>
      </c>
    </row>
    <row r="25" spans="1:11" ht="15.75">
      <c r="A25" s="67">
        <v>20</v>
      </c>
      <c r="B25" s="82" t="s">
        <v>50</v>
      </c>
      <c r="C25" s="69"/>
      <c r="D25" s="70"/>
      <c r="E25" s="77">
        <v>682269.212</v>
      </c>
      <c r="F25" s="72"/>
      <c r="G25" s="77">
        <v>693633.748</v>
      </c>
      <c r="H25" s="72"/>
      <c r="I25" s="77">
        <v>751804.572</v>
      </c>
      <c r="J25" s="75">
        <f t="shared" si="0"/>
        <v>1.6656967367303537</v>
      </c>
      <c r="K25" s="74">
        <f t="shared" si="1"/>
        <v>8.38638895061375</v>
      </c>
    </row>
    <row r="26" spans="1:11" ht="31.5">
      <c r="A26" s="67">
        <v>21</v>
      </c>
      <c r="B26" s="68" t="s">
        <v>51</v>
      </c>
      <c r="C26" s="69"/>
      <c r="D26" s="70"/>
      <c r="E26" s="71">
        <v>590644.112</v>
      </c>
      <c r="F26" s="72"/>
      <c r="G26" s="71">
        <v>727456.869</v>
      </c>
      <c r="H26" s="72"/>
      <c r="I26" s="71">
        <v>751277.976</v>
      </c>
      <c r="J26" s="75">
        <f t="shared" si="0"/>
        <v>23.16331513688229</v>
      </c>
      <c r="K26" s="74">
        <f t="shared" si="1"/>
        <v>3.274573107371424</v>
      </c>
    </row>
    <row r="27" spans="1:11" ht="15.75">
      <c r="A27" s="67">
        <v>22</v>
      </c>
      <c r="B27" s="68" t="s">
        <v>52</v>
      </c>
      <c r="C27" s="69"/>
      <c r="D27" s="70"/>
      <c r="E27" s="77">
        <v>651737.008</v>
      </c>
      <c r="F27" s="72"/>
      <c r="G27" s="77">
        <v>595091.55978</v>
      </c>
      <c r="H27" s="72"/>
      <c r="I27" s="77">
        <v>654007.594</v>
      </c>
      <c r="J27" s="75">
        <f t="shared" si="0"/>
        <v>-8.691457984537223</v>
      </c>
      <c r="K27" s="74">
        <f t="shared" si="1"/>
        <v>9.900331008186498</v>
      </c>
    </row>
    <row r="28" spans="1:11" ht="15.75">
      <c r="A28" s="67">
        <v>23</v>
      </c>
      <c r="B28" s="68" t="s">
        <v>53</v>
      </c>
      <c r="C28" s="69"/>
      <c r="D28" s="70"/>
      <c r="E28" s="77">
        <v>223366.068</v>
      </c>
      <c r="F28" s="72"/>
      <c r="G28" s="77">
        <v>211757.70053</v>
      </c>
      <c r="H28" s="72"/>
      <c r="I28" s="77">
        <v>132337.275</v>
      </c>
      <c r="J28" s="75">
        <f t="shared" si="0"/>
        <v>-5.197014736365418</v>
      </c>
      <c r="K28" s="74">
        <f t="shared" si="1"/>
        <v>-37.505330541095674</v>
      </c>
    </row>
    <row r="29" spans="1:11" ht="15.75">
      <c r="A29" s="67">
        <v>24</v>
      </c>
      <c r="B29" s="86" t="s">
        <v>54</v>
      </c>
      <c r="C29" s="69"/>
      <c r="D29" s="76"/>
      <c r="E29" s="77">
        <v>1965494.441</v>
      </c>
      <c r="F29" s="78"/>
      <c r="G29" s="77">
        <v>2363112.476</v>
      </c>
      <c r="H29" s="78"/>
      <c r="I29" s="77">
        <v>1603307.412</v>
      </c>
      <c r="J29" s="75">
        <f t="shared" si="0"/>
        <v>20.22992417102438</v>
      </c>
      <c r="K29" s="74">
        <f t="shared" si="1"/>
        <v>-32.152725344927674</v>
      </c>
    </row>
    <row r="30" spans="1:11" ht="15.75">
      <c r="A30" s="67">
        <v>25</v>
      </c>
      <c r="B30" s="82" t="s">
        <v>55</v>
      </c>
      <c r="C30" s="69"/>
      <c r="D30" s="76"/>
      <c r="E30" s="77">
        <v>11831546.497</v>
      </c>
      <c r="F30" s="78"/>
      <c r="G30" s="77">
        <v>10276634.265</v>
      </c>
      <c r="H30" s="78"/>
      <c r="I30" s="77">
        <v>4666971.927</v>
      </c>
      <c r="J30" s="75">
        <f t="shared" si="0"/>
        <v>-13.142087827607853</v>
      </c>
      <c r="K30" s="74">
        <f t="shared" si="1"/>
        <v>-54.58657176411639</v>
      </c>
    </row>
    <row r="31" spans="1:11" ht="15.75">
      <c r="A31" s="67">
        <v>26</v>
      </c>
      <c r="B31" s="81" t="s">
        <v>56</v>
      </c>
      <c r="C31" s="67"/>
      <c r="D31" s="70"/>
      <c r="E31" s="71">
        <v>1909155.825</v>
      </c>
      <c r="F31" s="72"/>
      <c r="G31" s="71">
        <v>1662156.908</v>
      </c>
      <c r="H31" s="72"/>
      <c r="I31" s="71">
        <v>1130608.728</v>
      </c>
      <c r="J31" s="75">
        <f t="shared" si="0"/>
        <v>-12.93759858496621</v>
      </c>
      <c r="K31" s="74">
        <f t="shared" si="1"/>
        <v>-31.97942248662845</v>
      </c>
    </row>
    <row r="32" spans="1:11" ht="15.75">
      <c r="A32" s="67">
        <v>27</v>
      </c>
      <c r="B32" s="81" t="s">
        <v>57</v>
      </c>
      <c r="C32" s="67"/>
      <c r="D32" s="70"/>
      <c r="E32" s="77">
        <v>662446.246</v>
      </c>
      <c r="F32" s="72"/>
      <c r="G32" s="77">
        <v>790026.071</v>
      </c>
      <c r="H32" s="72"/>
      <c r="I32" s="77">
        <v>351940.29</v>
      </c>
      <c r="J32" s="75">
        <f>G32*100/E32-100</f>
        <v>19.25889470585058</v>
      </c>
      <c r="K32" s="74">
        <f>I32*100/G32-100</f>
        <v>-55.45206634073219</v>
      </c>
    </row>
    <row r="33" spans="1:11" ht="15.75">
      <c r="A33" s="67">
        <v>28</v>
      </c>
      <c r="B33" s="81" t="s">
        <v>58</v>
      </c>
      <c r="C33" s="67"/>
      <c r="D33" s="70"/>
      <c r="E33" s="71">
        <f>E34-SUM(E6:E32)</f>
        <v>21319607.75999999</v>
      </c>
      <c r="F33" s="72"/>
      <c r="G33" s="71">
        <f>G34-SUM(G6:G32)</f>
        <v>19518097.069515005</v>
      </c>
      <c r="H33" s="72"/>
      <c r="I33" s="71">
        <f>I34-SUM(I6:I32)</f>
        <v>14062217.186999999</v>
      </c>
      <c r="J33" s="87">
        <f>G33*100/E33-100</f>
        <v>-8.45001798703349</v>
      </c>
      <c r="K33" s="74">
        <f>I33*100/G33-100</f>
        <v>-27.9529293408242</v>
      </c>
    </row>
    <row r="34" spans="1:11" ht="15.75">
      <c r="A34" s="88"/>
      <c r="B34" s="89" t="s">
        <v>59</v>
      </c>
      <c r="C34" s="90"/>
      <c r="D34" s="91"/>
      <c r="E34" s="92">
        <v>91361035.851</v>
      </c>
      <c r="F34" s="93"/>
      <c r="G34" s="92">
        <v>86640461.907</v>
      </c>
      <c r="H34" s="93"/>
      <c r="I34" s="92">
        <v>71137662.597</v>
      </c>
      <c r="J34" s="94">
        <f>G34*100/E34-100</f>
        <v>-5.166944420046562</v>
      </c>
      <c r="K34" s="95">
        <f>I34*100/G34-100</f>
        <v>-17.89325560918722</v>
      </c>
    </row>
  </sheetData>
  <sheetProtection/>
  <mergeCells count="6">
    <mergeCell ref="J4:K4"/>
    <mergeCell ref="A1:K1"/>
    <mergeCell ref="D3:E3"/>
    <mergeCell ref="F3:G3"/>
    <mergeCell ref="H3:I3"/>
    <mergeCell ref="J3:K3"/>
  </mergeCells>
  <printOptions/>
  <pageMargins left="0.25" right="0.17" top="0.25" bottom="0.24" header="0.17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" sqref="A1:G1"/>
    </sheetView>
  </sheetViews>
  <sheetFormatPr defaultColWidth="9.28125" defaultRowHeight="15"/>
  <cols>
    <col min="1" max="1" width="4.28125" style="120" bestFit="1" customWidth="1"/>
    <col min="2" max="2" width="51.7109375" style="96" customWidth="1"/>
    <col min="3" max="5" width="14.00390625" style="96" bestFit="1" customWidth="1"/>
    <col min="6" max="6" width="16.8515625" style="96" bestFit="1" customWidth="1"/>
    <col min="7" max="7" width="12.7109375" style="96" bestFit="1" customWidth="1"/>
    <col min="8" max="16384" width="9.28125" style="96" customWidth="1"/>
  </cols>
  <sheetData>
    <row r="1" spans="1:7" ht="18.75">
      <c r="A1" s="232" t="s">
        <v>60</v>
      </c>
      <c r="B1" s="232"/>
      <c r="C1" s="232"/>
      <c r="D1" s="232"/>
      <c r="E1" s="232"/>
      <c r="F1" s="232"/>
      <c r="G1" s="232"/>
    </row>
    <row r="2" spans="1:7" ht="15.75">
      <c r="A2" s="97"/>
      <c r="B2" s="53"/>
      <c r="C2" s="54"/>
      <c r="D2" s="53"/>
      <c r="F2" s="55" t="s">
        <v>14</v>
      </c>
      <c r="G2" s="50"/>
    </row>
    <row r="3" spans="1:7" ht="15.75">
      <c r="A3" s="98"/>
      <c r="B3" s="99"/>
      <c r="C3" s="99"/>
      <c r="D3" s="99"/>
      <c r="E3" s="99"/>
      <c r="F3" s="99"/>
      <c r="G3" s="99"/>
    </row>
    <row r="4" spans="1:7" ht="15.75">
      <c r="A4" s="100" t="s">
        <v>19</v>
      </c>
      <c r="B4" s="101" t="s">
        <v>20</v>
      </c>
      <c r="C4" s="102" t="s">
        <v>61</v>
      </c>
      <c r="D4" s="102" t="s">
        <v>25</v>
      </c>
      <c r="E4" s="102" t="s">
        <v>26</v>
      </c>
      <c r="F4" s="233" t="s">
        <v>62</v>
      </c>
      <c r="G4" s="223"/>
    </row>
    <row r="5" spans="1:7" ht="15.75">
      <c r="A5" s="103"/>
      <c r="B5" s="104"/>
      <c r="C5" s="62" t="s">
        <v>63</v>
      </c>
      <c r="D5" s="62" t="s">
        <v>64</v>
      </c>
      <c r="E5" s="62" t="s">
        <v>65</v>
      </c>
      <c r="F5" s="234" t="s">
        <v>24</v>
      </c>
      <c r="G5" s="235"/>
    </row>
    <row r="6" spans="1:7" ht="15.75">
      <c r="A6" s="105"/>
      <c r="B6" s="106"/>
      <c r="C6" s="107"/>
      <c r="D6" s="107"/>
      <c r="E6" s="107"/>
      <c r="F6" s="102" t="s">
        <v>25</v>
      </c>
      <c r="G6" s="102" t="s">
        <v>26</v>
      </c>
    </row>
    <row r="7" spans="1:8" ht="15.75">
      <c r="A7" s="103">
        <v>1</v>
      </c>
      <c r="B7" s="86" t="s">
        <v>66</v>
      </c>
      <c r="C7" s="108">
        <v>24794067.198</v>
      </c>
      <c r="D7" s="109">
        <v>8494198.55</v>
      </c>
      <c r="E7" s="109">
        <v>16079514.843</v>
      </c>
      <c r="F7" s="110">
        <f>D7*100/C7-100</f>
        <v>-65.74100375639387</v>
      </c>
      <c r="G7" s="111">
        <f>E7*100/D7-100</f>
        <v>89.29996453873801</v>
      </c>
      <c r="H7" s="112"/>
    </row>
    <row r="8" spans="1:8" ht="15.75">
      <c r="A8" s="103">
        <v>2</v>
      </c>
      <c r="B8" s="86" t="s">
        <v>67</v>
      </c>
      <c r="C8" s="113">
        <v>12711232.387</v>
      </c>
      <c r="D8" s="114">
        <v>24787812.621</v>
      </c>
      <c r="E8" s="115">
        <v>7122104.969</v>
      </c>
      <c r="F8" s="110">
        <f>D8*100/C8-100</f>
        <v>95.00715482434993</v>
      </c>
      <c r="G8" s="111">
        <f>E8*100/D8-100</f>
        <v>-71.26771499407648</v>
      </c>
      <c r="H8" s="112"/>
    </row>
    <row r="9" spans="1:8" ht="15.75">
      <c r="A9" s="103">
        <v>3</v>
      </c>
      <c r="B9" s="116" t="s">
        <v>68</v>
      </c>
      <c r="C9" s="108">
        <v>65435026.32975</v>
      </c>
      <c r="D9" s="115">
        <v>79769130.437</v>
      </c>
      <c r="E9" s="115">
        <v>78250399.105</v>
      </c>
      <c r="F9" s="110">
        <f aca="true" t="shared" si="0" ref="F9:G36">D9*100/C9-100</f>
        <v>21.905858240226635</v>
      </c>
      <c r="G9" s="111">
        <f t="shared" si="0"/>
        <v>-1.9039085968217648</v>
      </c>
      <c r="H9" s="112"/>
    </row>
    <row r="10" spans="1:8" ht="15.75">
      <c r="A10" s="103">
        <v>4</v>
      </c>
      <c r="B10" s="117" t="s">
        <v>56</v>
      </c>
      <c r="C10" s="108">
        <v>4896092.623</v>
      </c>
      <c r="D10" s="115">
        <v>4922039.744</v>
      </c>
      <c r="E10" s="115">
        <v>4757397.117</v>
      </c>
      <c r="F10" s="110">
        <f t="shared" si="0"/>
        <v>0.529955680946685</v>
      </c>
      <c r="G10" s="111">
        <f t="shared" si="0"/>
        <v>-3.3450080772041844</v>
      </c>
      <c r="H10" s="112"/>
    </row>
    <row r="11" spans="1:8" ht="15.75">
      <c r="A11" s="103">
        <v>5</v>
      </c>
      <c r="B11" s="117" t="s">
        <v>69</v>
      </c>
      <c r="C11" s="108">
        <v>5402978.8855</v>
      </c>
      <c r="D11" s="115">
        <v>8187984.138</v>
      </c>
      <c r="E11" s="115">
        <v>7064469.198</v>
      </c>
      <c r="F11" s="110">
        <f t="shared" si="0"/>
        <v>51.545736370988465</v>
      </c>
      <c r="G11" s="111">
        <f t="shared" si="0"/>
        <v>-13.721508506420122</v>
      </c>
      <c r="H11" s="112"/>
    </row>
    <row r="12" spans="1:8" ht="15.75">
      <c r="A12" s="103">
        <v>6</v>
      </c>
      <c r="B12" s="117" t="s">
        <v>70</v>
      </c>
      <c r="C12" s="108">
        <v>3076428.064</v>
      </c>
      <c r="D12" s="115">
        <v>3707318.536</v>
      </c>
      <c r="E12" s="115">
        <v>3552450.952</v>
      </c>
      <c r="F12" s="110">
        <f t="shared" si="0"/>
        <v>20.507239528289517</v>
      </c>
      <c r="G12" s="111">
        <f t="shared" si="0"/>
        <v>-4.177347656969715</v>
      </c>
      <c r="H12" s="112"/>
    </row>
    <row r="13" spans="1:8" ht="15.75">
      <c r="A13" s="103">
        <v>7</v>
      </c>
      <c r="B13" s="116" t="s">
        <v>71</v>
      </c>
      <c r="C13" s="108">
        <v>41430593.5075</v>
      </c>
      <c r="D13" s="115">
        <v>51016530.946</v>
      </c>
      <c r="E13" s="115">
        <v>57112432.394</v>
      </c>
      <c r="F13" s="110">
        <f t="shared" si="0"/>
        <v>23.13734037327923</v>
      </c>
      <c r="G13" s="111">
        <f t="shared" si="0"/>
        <v>11.948874874405703</v>
      </c>
      <c r="H13" s="112"/>
    </row>
    <row r="14" spans="1:8" ht="15.75">
      <c r="A14" s="103">
        <v>8</v>
      </c>
      <c r="B14" s="86" t="s">
        <v>72</v>
      </c>
      <c r="C14" s="108">
        <v>28921659.10975</v>
      </c>
      <c r="D14" s="115">
        <v>36125841.041999996</v>
      </c>
      <c r="E14" s="115">
        <v>34578153.542</v>
      </c>
      <c r="F14" s="110">
        <f t="shared" si="0"/>
        <v>24.909296886848864</v>
      </c>
      <c r="G14" s="111">
        <f t="shared" si="0"/>
        <v>-4.284156314037503</v>
      </c>
      <c r="H14" s="112"/>
    </row>
    <row r="15" spans="1:8" ht="15.75">
      <c r="A15" s="103">
        <v>9</v>
      </c>
      <c r="B15" s="116" t="s">
        <v>73</v>
      </c>
      <c r="C15" s="108">
        <v>40300376.1575</v>
      </c>
      <c r="D15" s="115">
        <v>49386015.023</v>
      </c>
      <c r="E15" s="115">
        <v>66630557.366</v>
      </c>
      <c r="F15" s="110">
        <f t="shared" si="0"/>
        <v>22.544799160166505</v>
      </c>
      <c r="G15" s="111">
        <f t="shared" si="0"/>
        <v>34.91786558394898</v>
      </c>
      <c r="H15" s="112"/>
    </row>
    <row r="16" spans="1:8" ht="15.75">
      <c r="A16" s="103">
        <v>10</v>
      </c>
      <c r="B16" s="116" t="s">
        <v>74</v>
      </c>
      <c r="C16" s="108">
        <v>14191027.862</v>
      </c>
      <c r="D16" s="115">
        <v>19316099.444</v>
      </c>
      <c r="E16" s="115">
        <v>23727616.81</v>
      </c>
      <c r="F16" s="110">
        <f t="shared" si="0"/>
        <v>36.11487224067574</v>
      </c>
      <c r="G16" s="111">
        <f t="shared" si="0"/>
        <v>22.838551741719854</v>
      </c>
      <c r="H16" s="112"/>
    </row>
    <row r="17" spans="1:8" ht="15.75">
      <c r="A17" s="103">
        <v>11</v>
      </c>
      <c r="B17" s="116" t="s">
        <v>75</v>
      </c>
      <c r="C17" s="108">
        <v>4218407.259</v>
      </c>
      <c r="D17" s="115">
        <v>15649694.796</v>
      </c>
      <c r="E17" s="115">
        <v>9531145.524</v>
      </c>
      <c r="F17" s="110">
        <f t="shared" si="0"/>
        <v>270.9858682471037</v>
      </c>
      <c r="G17" s="111">
        <f t="shared" si="0"/>
        <v>-39.096923944893014</v>
      </c>
      <c r="H17" s="112"/>
    </row>
    <row r="18" spans="1:8" ht="15.75">
      <c r="A18" s="103">
        <v>12</v>
      </c>
      <c r="B18" s="117" t="s">
        <v>76</v>
      </c>
      <c r="C18" s="108">
        <v>5538926.882</v>
      </c>
      <c r="D18" s="115">
        <v>6342103.293</v>
      </c>
      <c r="E18" s="115">
        <v>6151627.873</v>
      </c>
      <c r="F18" s="110">
        <f t="shared" si="0"/>
        <v>14.500577965925189</v>
      </c>
      <c r="G18" s="111">
        <f t="shared" si="0"/>
        <v>-3.0033478043511934</v>
      </c>
      <c r="H18" s="112"/>
    </row>
    <row r="19" spans="1:8" ht="15.75">
      <c r="A19" s="103">
        <v>13</v>
      </c>
      <c r="B19" s="117" t="s">
        <v>77</v>
      </c>
      <c r="C19" s="108">
        <v>4923509.956</v>
      </c>
      <c r="D19" s="115">
        <v>4484229.649</v>
      </c>
      <c r="E19" s="115">
        <v>4972339.994</v>
      </c>
      <c r="F19" s="110">
        <f t="shared" si="0"/>
        <v>-8.922096450006649</v>
      </c>
      <c r="G19" s="111">
        <f t="shared" si="0"/>
        <v>10.88504343458078</v>
      </c>
      <c r="H19" s="112"/>
    </row>
    <row r="20" spans="1:8" ht="15.75">
      <c r="A20" s="103">
        <v>14</v>
      </c>
      <c r="B20" s="117" t="s">
        <v>78</v>
      </c>
      <c r="C20" s="108">
        <v>10356030.17075</v>
      </c>
      <c r="D20" s="115">
        <v>9221719.461</v>
      </c>
      <c r="E20" s="115">
        <v>9410803.257</v>
      </c>
      <c r="F20" s="110">
        <f t="shared" si="0"/>
        <v>-10.953142189116008</v>
      </c>
      <c r="G20" s="111">
        <f t="shared" si="0"/>
        <v>2.0504180028427754</v>
      </c>
      <c r="H20" s="112"/>
    </row>
    <row r="21" spans="1:8" ht="15.75">
      <c r="A21" s="103">
        <v>15</v>
      </c>
      <c r="B21" s="116" t="s">
        <v>79</v>
      </c>
      <c r="C21" s="108">
        <v>11288672.9605</v>
      </c>
      <c r="D21" s="115">
        <v>10293722.301</v>
      </c>
      <c r="E21" s="115">
        <v>12867411.791</v>
      </c>
      <c r="F21" s="110">
        <f t="shared" si="0"/>
        <v>-8.813707890922288</v>
      </c>
      <c r="G21" s="111">
        <f t="shared" si="0"/>
        <v>25.002515268456122</v>
      </c>
      <c r="H21" s="112"/>
    </row>
    <row r="22" spans="1:8" ht="15.75">
      <c r="A22" s="103">
        <v>16</v>
      </c>
      <c r="B22" s="116" t="s">
        <v>80</v>
      </c>
      <c r="C22" s="108">
        <v>3645767.2625</v>
      </c>
      <c r="D22" s="115">
        <v>3484783.589</v>
      </c>
      <c r="E22" s="115">
        <v>3816195.994</v>
      </c>
      <c r="F22" s="110">
        <f t="shared" si="0"/>
        <v>-4.415632208777069</v>
      </c>
      <c r="G22" s="111">
        <f t="shared" si="0"/>
        <v>9.51027220301799</v>
      </c>
      <c r="H22" s="112"/>
    </row>
    <row r="23" spans="1:8" ht="15.75">
      <c r="A23" s="103">
        <v>17</v>
      </c>
      <c r="B23" s="82" t="s">
        <v>81</v>
      </c>
      <c r="C23" s="108">
        <v>28615502.683</v>
      </c>
      <c r="D23" s="115">
        <v>35121450.627</v>
      </c>
      <c r="E23" s="115">
        <v>39341399.271</v>
      </c>
      <c r="F23" s="110">
        <f t="shared" si="0"/>
        <v>22.735745781132394</v>
      </c>
      <c r="G23" s="111">
        <f t="shared" si="0"/>
        <v>12.015302809719003</v>
      </c>
      <c r="H23" s="112"/>
    </row>
    <row r="24" spans="1:8" ht="15.75">
      <c r="A24" s="103">
        <v>18</v>
      </c>
      <c r="B24" s="117" t="s">
        <v>82</v>
      </c>
      <c r="C24" s="108">
        <v>1735006.732</v>
      </c>
      <c r="D24" s="115">
        <v>2752629.807</v>
      </c>
      <c r="E24" s="115">
        <v>4863690.617</v>
      </c>
      <c r="F24" s="110">
        <f t="shared" si="0"/>
        <v>58.652399223082654</v>
      </c>
      <c r="G24" s="111">
        <f t="shared" si="0"/>
        <v>76.69250709381714</v>
      </c>
      <c r="H24" s="112"/>
    </row>
    <row r="25" spans="1:8" ht="15.75">
      <c r="A25" s="103">
        <v>19</v>
      </c>
      <c r="B25" s="116" t="s">
        <v>83</v>
      </c>
      <c r="C25" s="108">
        <v>4171246.35</v>
      </c>
      <c r="D25" s="115">
        <v>4964571.687</v>
      </c>
      <c r="E25" s="115">
        <v>2852795.131</v>
      </c>
      <c r="F25" s="110">
        <f t="shared" si="0"/>
        <v>19.01890395421023</v>
      </c>
      <c r="G25" s="111">
        <f t="shared" si="0"/>
        <v>-42.53693347866848</v>
      </c>
      <c r="H25" s="112"/>
    </row>
    <row r="26" spans="1:8" ht="15.75">
      <c r="A26" s="103">
        <v>20</v>
      </c>
      <c r="B26" s="82" t="s">
        <v>84</v>
      </c>
      <c r="C26" s="108">
        <v>14820365.95</v>
      </c>
      <c r="D26" s="115">
        <v>12483276.593</v>
      </c>
      <c r="E26" s="115">
        <v>12360203.661</v>
      </c>
      <c r="F26" s="110">
        <f t="shared" si="0"/>
        <v>-15.7694443233367</v>
      </c>
      <c r="G26" s="111">
        <f t="shared" si="0"/>
        <v>-0.9859024678585797</v>
      </c>
      <c r="H26" s="112"/>
    </row>
    <row r="27" spans="1:8" ht="15.75">
      <c r="A27" s="103">
        <v>21</v>
      </c>
      <c r="B27" s="116" t="s">
        <v>85</v>
      </c>
      <c r="C27" s="108">
        <v>16627507.01</v>
      </c>
      <c r="D27" s="115">
        <v>21588562.52761</v>
      </c>
      <c r="E27" s="115">
        <v>26526003.517</v>
      </c>
      <c r="F27" s="110">
        <f t="shared" si="0"/>
        <v>29.836436181481446</v>
      </c>
      <c r="G27" s="111">
        <f t="shared" si="0"/>
        <v>22.87063338782015</v>
      </c>
      <c r="H27" s="112"/>
    </row>
    <row r="28" spans="1:8" ht="15.75">
      <c r="A28" s="103">
        <v>22</v>
      </c>
      <c r="B28" s="116" t="s">
        <v>86</v>
      </c>
      <c r="C28" s="108">
        <v>7965678.8625</v>
      </c>
      <c r="D28" s="115">
        <v>8849641.594</v>
      </c>
      <c r="E28" s="115">
        <v>9993904.948</v>
      </c>
      <c r="F28" s="110">
        <f t="shared" si="0"/>
        <v>11.09714246279033</v>
      </c>
      <c r="G28" s="111">
        <f t="shared" si="0"/>
        <v>12.930053063118436</v>
      </c>
      <c r="H28" s="112"/>
    </row>
    <row r="29" spans="1:8" ht="15.75">
      <c r="A29" s="103">
        <v>23</v>
      </c>
      <c r="B29" s="116" t="s">
        <v>87</v>
      </c>
      <c r="C29" s="108">
        <v>3185915.76175</v>
      </c>
      <c r="D29" s="115">
        <v>2110922.111</v>
      </c>
      <c r="E29" s="115">
        <v>1871961.463</v>
      </c>
      <c r="F29" s="110">
        <f t="shared" si="0"/>
        <v>-33.7420613456369</v>
      </c>
      <c r="G29" s="111">
        <f t="shared" si="0"/>
        <v>-11.320202046052657</v>
      </c>
      <c r="H29" s="112"/>
    </row>
    <row r="30" spans="1:8" ht="15.75">
      <c r="A30" s="103">
        <v>24</v>
      </c>
      <c r="B30" s="116" t="s">
        <v>88</v>
      </c>
      <c r="C30" s="108">
        <v>6547446.621</v>
      </c>
      <c r="D30" s="115">
        <v>8401446.017</v>
      </c>
      <c r="E30" s="115">
        <v>9835490.589</v>
      </c>
      <c r="F30" s="110">
        <f t="shared" si="0"/>
        <v>28.316372829273035</v>
      </c>
      <c r="G30" s="111">
        <f t="shared" si="0"/>
        <v>17.06902084591468</v>
      </c>
      <c r="H30" s="112"/>
    </row>
    <row r="31" spans="1:8" ht="15.75">
      <c r="A31" s="103">
        <v>25</v>
      </c>
      <c r="B31" s="116" t="s">
        <v>89</v>
      </c>
      <c r="C31" s="108">
        <v>14733143.4625</v>
      </c>
      <c r="D31" s="115">
        <v>15707966.124</v>
      </c>
      <c r="E31" s="115">
        <v>15945240.277</v>
      </c>
      <c r="F31" s="110">
        <f t="shared" si="0"/>
        <v>6.616528672113986</v>
      </c>
      <c r="G31" s="111">
        <f t="shared" si="0"/>
        <v>1.510533898067635</v>
      </c>
      <c r="H31" s="112"/>
    </row>
    <row r="32" spans="1:8" ht="15.75">
      <c r="A32" s="103">
        <v>26</v>
      </c>
      <c r="B32" s="116" t="s">
        <v>90</v>
      </c>
      <c r="C32" s="108">
        <v>15800755.227</v>
      </c>
      <c r="D32" s="115">
        <v>14307346.926</v>
      </c>
      <c r="E32" s="115">
        <v>15812345.938</v>
      </c>
      <c r="F32" s="110">
        <f t="shared" si="0"/>
        <v>-9.451499498252417</v>
      </c>
      <c r="G32" s="111">
        <f t="shared" si="0"/>
        <v>10.519064224723891</v>
      </c>
      <c r="H32" s="112"/>
    </row>
    <row r="33" spans="1:8" ht="15.75">
      <c r="A33" s="103">
        <v>27</v>
      </c>
      <c r="B33" s="117" t="s">
        <v>91</v>
      </c>
      <c r="C33" s="108">
        <v>2082557.471</v>
      </c>
      <c r="D33" s="115">
        <v>2124482.05</v>
      </c>
      <c r="E33" s="115">
        <v>1534594.594</v>
      </c>
      <c r="F33" s="110">
        <f t="shared" si="0"/>
        <v>2.013129509452071</v>
      </c>
      <c r="G33" s="111">
        <f t="shared" si="0"/>
        <v>-27.766177454876583</v>
      </c>
      <c r="H33" s="112"/>
    </row>
    <row r="34" spans="1:8" ht="15.75">
      <c r="A34" s="103">
        <v>28</v>
      </c>
      <c r="B34" s="116" t="s">
        <v>92</v>
      </c>
      <c r="C34" s="108">
        <v>134409649.157</v>
      </c>
      <c r="D34" s="115">
        <v>112165082.368</v>
      </c>
      <c r="E34" s="115">
        <v>69193189.078</v>
      </c>
      <c r="F34" s="110">
        <f t="shared" si="0"/>
        <v>-16.549828772350097</v>
      </c>
      <c r="G34" s="111">
        <f t="shared" si="0"/>
        <v>-38.311292946778615</v>
      </c>
      <c r="H34" s="112"/>
    </row>
    <row r="35" spans="1:8" ht="15.75">
      <c r="A35" s="103">
        <v>29</v>
      </c>
      <c r="B35" s="116" t="s">
        <v>58</v>
      </c>
      <c r="C35" s="118">
        <f>C36-SUM(C7:C34)</f>
        <v>190951216.38375002</v>
      </c>
      <c r="D35" s="121">
        <f>D36-SUM(D7:D34)</f>
        <v>208814653.08950007</v>
      </c>
      <c r="E35" s="121">
        <f>E36-SUM(E7:E34)</f>
        <v>225390521.16200006</v>
      </c>
      <c r="F35" s="110">
        <f t="shared" si="0"/>
        <v>9.35497403161358</v>
      </c>
      <c r="G35" s="111">
        <f t="shared" si="0"/>
        <v>7.938077058890784</v>
      </c>
      <c r="H35" s="112"/>
    </row>
    <row r="36" spans="1:8" ht="15.75">
      <c r="A36" s="88"/>
      <c r="B36" s="122" t="s">
        <v>59</v>
      </c>
      <c r="C36" s="123">
        <v>722776788.28625</v>
      </c>
      <c r="D36" s="123">
        <v>784581255.09111</v>
      </c>
      <c r="E36" s="123">
        <v>781145960.975</v>
      </c>
      <c r="F36" s="124">
        <f t="shared" si="0"/>
        <v>8.550975599451974</v>
      </c>
      <c r="G36" s="124">
        <f t="shared" si="0"/>
        <v>-0.4378506488421152</v>
      </c>
      <c r="H36" s="112"/>
    </row>
  </sheetData>
  <sheetProtection/>
  <mergeCells count="3">
    <mergeCell ref="A1:G1"/>
    <mergeCell ref="F4:G4"/>
    <mergeCell ref="F5:G5"/>
  </mergeCells>
  <printOptions/>
  <pageMargins left="0.52" right="0.59" top="0.23" bottom="0.22" header="0.17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28125" style="34" customWidth="1"/>
    <col min="2" max="2" width="25.00390625" style="34" customWidth="1"/>
    <col min="3" max="5" width="19.28125" style="34" customWidth="1"/>
    <col min="6" max="16384" width="9.140625" style="34" customWidth="1"/>
  </cols>
  <sheetData>
    <row r="1" spans="1:5" ht="18.75">
      <c r="A1" s="236" t="s">
        <v>93</v>
      </c>
      <c r="B1" s="236"/>
      <c r="C1" s="236"/>
      <c r="D1" s="236"/>
      <c r="E1" s="236"/>
    </row>
    <row r="2" spans="1:5" ht="15.75">
      <c r="A2" s="125" t="s">
        <v>94</v>
      </c>
      <c r="B2" s="126"/>
      <c r="C2" s="127"/>
      <c r="D2" s="127"/>
      <c r="E2" s="127"/>
    </row>
    <row r="3" spans="1:5" ht="15.75">
      <c r="A3" s="125"/>
      <c r="B3" s="126"/>
      <c r="C3" s="127"/>
      <c r="D3" s="127"/>
      <c r="E3" s="62" t="s">
        <v>14</v>
      </c>
    </row>
    <row r="4" spans="1:5" ht="15.75">
      <c r="A4" s="128" t="s">
        <v>19</v>
      </c>
      <c r="B4" s="129" t="s">
        <v>95</v>
      </c>
      <c r="C4" s="6" t="s">
        <v>61</v>
      </c>
      <c r="D4" s="6" t="s">
        <v>25</v>
      </c>
      <c r="E4" s="6" t="s">
        <v>26</v>
      </c>
    </row>
    <row r="5" spans="1:5" ht="15.75">
      <c r="A5" s="130"/>
      <c r="B5" s="131"/>
      <c r="C5" s="132" t="s">
        <v>63</v>
      </c>
      <c r="D5" s="132" t="s">
        <v>64</v>
      </c>
      <c r="E5" s="132" t="s">
        <v>65</v>
      </c>
    </row>
    <row r="6" spans="1:7" ht="15.75">
      <c r="A6" s="56">
        <v>1</v>
      </c>
      <c r="B6" s="133" t="s">
        <v>96</v>
      </c>
      <c r="C6" s="135">
        <v>59458375.464</v>
      </c>
      <c r="D6" s="134">
        <v>55859252.782</v>
      </c>
      <c r="E6" s="135">
        <v>39695134.064</v>
      </c>
      <c r="G6" s="136"/>
    </row>
    <row r="7" spans="1:7" ht="15.75">
      <c r="A7" s="67">
        <v>2</v>
      </c>
      <c r="B7" s="137" t="s">
        <v>97</v>
      </c>
      <c r="C7" s="139">
        <v>7586379.071</v>
      </c>
      <c r="D7" s="138">
        <v>7792104.648555</v>
      </c>
      <c r="E7" s="139">
        <v>9340678.531</v>
      </c>
      <c r="G7" s="136"/>
    </row>
    <row r="8" spans="1:7" ht="15.75">
      <c r="A8" s="67">
        <v>3</v>
      </c>
      <c r="B8" s="137" t="s">
        <v>98</v>
      </c>
      <c r="C8" s="139">
        <v>3389058.601</v>
      </c>
      <c r="D8" s="138">
        <v>3126653.4889450003</v>
      </c>
      <c r="E8" s="139">
        <v>3157137.107</v>
      </c>
      <c r="G8" s="136"/>
    </row>
    <row r="9" spans="1:7" ht="15.75">
      <c r="A9" s="67">
        <v>4</v>
      </c>
      <c r="B9" s="137" t="s">
        <v>99</v>
      </c>
      <c r="C9" s="139">
        <v>2341831.545</v>
      </c>
      <c r="D9" s="138">
        <v>2221690.863</v>
      </c>
      <c r="E9" s="139">
        <v>2851639.937</v>
      </c>
      <c r="G9" s="136"/>
    </row>
    <row r="10" spans="1:7" ht="15.75">
      <c r="A10" s="67">
        <v>5</v>
      </c>
      <c r="B10" s="137" t="s">
        <v>100</v>
      </c>
      <c r="C10" s="139">
        <v>2979906.765</v>
      </c>
      <c r="D10" s="138">
        <v>2357281.1235</v>
      </c>
      <c r="E10" s="139">
        <v>2156758.393</v>
      </c>
      <c r="G10" s="136"/>
    </row>
    <row r="11" spans="1:7" ht="15.75">
      <c r="A11" s="67">
        <v>6</v>
      </c>
      <c r="B11" s="140" t="s">
        <v>101</v>
      </c>
      <c r="C11" s="139">
        <v>1262401.549</v>
      </c>
      <c r="D11" s="138">
        <v>1593566.365</v>
      </c>
      <c r="E11" s="139">
        <v>2135442.675</v>
      </c>
      <c r="G11" s="136"/>
    </row>
    <row r="12" spans="1:7" ht="15.75">
      <c r="A12" s="67">
        <v>7</v>
      </c>
      <c r="B12" s="141" t="s">
        <v>102</v>
      </c>
      <c r="C12" s="139">
        <v>1333186.328</v>
      </c>
      <c r="D12" s="138">
        <v>1289062.74878</v>
      </c>
      <c r="E12" s="139">
        <v>1283748.543</v>
      </c>
      <c r="G12" s="136"/>
    </row>
    <row r="13" spans="1:7" ht="15.75">
      <c r="A13" s="67">
        <v>8</v>
      </c>
      <c r="B13" s="137" t="s">
        <v>103</v>
      </c>
      <c r="C13" s="139">
        <v>2140486.043</v>
      </c>
      <c r="D13" s="138">
        <v>1084413.732</v>
      </c>
      <c r="E13" s="139">
        <v>1208103.693</v>
      </c>
      <c r="G13" s="136"/>
    </row>
    <row r="14" spans="1:7" ht="15.75">
      <c r="A14" s="67">
        <v>9</v>
      </c>
      <c r="B14" s="137" t="s">
        <v>104</v>
      </c>
      <c r="C14" s="139">
        <v>1049765.687</v>
      </c>
      <c r="D14" s="138">
        <v>1193496.9338699998</v>
      </c>
      <c r="E14" s="139">
        <v>1204034.309</v>
      </c>
      <c r="G14" s="136"/>
    </row>
    <row r="15" spans="1:7" ht="15.75">
      <c r="A15" s="67">
        <v>10</v>
      </c>
      <c r="B15" s="141" t="s">
        <v>105</v>
      </c>
      <c r="C15" s="139">
        <v>1002087.344</v>
      </c>
      <c r="D15" s="138">
        <v>1210056.22677</v>
      </c>
      <c r="E15" s="139">
        <v>1138297.933</v>
      </c>
      <c r="G15" s="136"/>
    </row>
    <row r="16" spans="1:7" ht="15.75">
      <c r="A16" s="67">
        <v>11</v>
      </c>
      <c r="B16" s="137" t="s">
        <v>106</v>
      </c>
      <c r="C16" s="139">
        <v>832496.082</v>
      </c>
      <c r="D16" s="138">
        <v>886734.363</v>
      </c>
      <c r="E16" s="139">
        <v>910157.048</v>
      </c>
      <c r="G16" s="136"/>
    </row>
    <row r="17" spans="1:7" ht="15.75">
      <c r="A17" s="67">
        <v>12</v>
      </c>
      <c r="B17" s="137" t="s">
        <v>107</v>
      </c>
      <c r="C17" s="139">
        <v>566114.885</v>
      </c>
      <c r="D17" s="138">
        <v>621436.6107999999</v>
      </c>
      <c r="E17" s="139">
        <v>601469.245</v>
      </c>
      <c r="G17" s="136"/>
    </row>
    <row r="18" spans="1:7" ht="15.75">
      <c r="A18" s="67">
        <v>13</v>
      </c>
      <c r="B18" s="141" t="s">
        <v>108</v>
      </c>
      <c r="C18" s="139">
        <v>486987.672</v>
      </c>
      <c r="D18" s="138">
        <v>437854.217325</v>
      </c>
      <c r="E18" s="139">
        <v>517670.46</v>
      </c>
      <c r="G18" s="136"/>
    </row>
    <row r="19" spans="1:7" ht="15.75">
      <c r="A19" s="67">
        <v>14</v>
      </c>
      <c r="B19" s="117" t="s">
        <v>109</v>
      </c>
      <c r="C19" s="170">
        <v>299685.928</v>
      </c>
      <c r="D19" s="142">
        <v>586276.3995</v>
      </c>
      <c r="E19" s="143">
        <v>428703.484</v>
      </c>
      <c r="G19" s="136"/>
    </row>
    <row r="20" spans="1:7" ht="15.75">
      <c r="A20" s="67">
        <v>15</v>
      </c>
      <c r="B20" s="137" t="s">
        <v>110</v>
      </c>
      <c r="C20" s="139">
        <v>367227.693</v>
      </c>
      <c r="D20" s="138">
        <v>330262.053855</v>
      </c>
      <c r="E20" s="139">
        <v>394042.216</v>
      </c>
      <c r="G20" s="136"/>
    </row>
    <row r="21" spans="1:7" ht="15.75">
      <c r="A21" s="67">
        <v>16</v>
      </c>
      <c r="B21" s="141" t="s">
        <v>111</v>
      </c>
      <c r="C21" s="139">
        <v>364787.143</v>
      </c>
      <c r="D21" s="138">
        <v>374119.64201999997</v>
      </c>
      <c r="E21" s="139">
        <v>358907.998</v>
      </c>
      <c r="G21" s="136"/>
    </row>
    <row r="22" spans="1:7" ht="15.75">
      <c r="A22" s="67">
        <v>17</v>
      </c>
      <c r="B22" s="141" t="s">
        <v>112</v>
      </c>
      <c r="C22" s="139">
        <v>338120.845</v>
      </c>
      <c r="D22" s="138">
        <v>235633.1295</v>
      </c>
      <c r="E22" s="139">
        <v>345461.005</v>
      </c>
      <c r="G22" s="136"/>
    </row>
    <row r="23" spans="1:7" ht="15.75">
      <c r="A23" s="67">
        <v>18</v>
      </c>
      <c r="B23" s="117" t="s">
        <v>113</v>
      </c>
      <c r="C23" s="170">
        <v>245166.193</v>
      </c>
      <c r="D23" s="144">
        <v>221890.286505</v>
      </c>
      <c r="E23" s="71">
        <v>311080.057</v>
      </c>
      <c r="G23" s="136"/>
    </row>
    <row r="24" spans="1:7" ht="15.75">
      <c r="A24" s="67">
        <v>19</v>
      </c>
      <c r="B24" s="117" t="s">
        <v>114</v>
      </c>
      <c r="C24" s="170">
        <v>284735.424</v>
      </c>
      <c r="D24" s="142">
        <v>386981.55361</v>
      </c>
      <c r="E24" s="143">
        <v>294093.482</v>
      </c>
      <c r="G24" s="136"/>
    </row>
    <row r="25" spans="1:7" ht="15.75">
      <c r="A25" s="67">
        <v>20</v>
      </c>
      <c r="B25" s="141" t="s">
        <v>115</v>
      </c>
      <c r="C25" s="139">
        <v>308142.687</v>
      </c>
      <c r="D25" s="138">
        <v>267462.99749000004</v>
      </c>
      <c r="E25" s="139">
        <v>259880.646</v>
      </c>
      <c r="G25" s="136"/>
    </row>
    <row r="26" spans="1:7" ht="15.75">
      <c r="A26" s="67">
        <v>21</v>
      </c>
      <c r="B26" s="117" t="s">
        <v>116</v>
      </c>
      <c r="C26" s="170">
        <v>161375.544</v>
      </c>
      <c r="D26" s="142">
        <v>251750.38346</v>
      </c>
      <c r="E26" s="143">
        <v>215224.916</v>
      </c>
      <c r="G26" s="136"/>
    </row>
    <row r="27" spans="1:7" ht="15.75">
      <c r="A27" s="67">
        <v>22</v>
      </c>
      <c r="B27" s="117" t="s">
        <v>117</v>
      </c>
      <c r="C27" s="170">
        <v>231051.826</v>
      </c>
      <c r="D27" s="144">
        <v>194756.642155</v>
      </c>
      <c r="E27" s="71">
        <v>207556.258</v>
      </c>
      <c r="G27" s="136"/>
    </row>
    <row r="28" spans="1:7" ht="15.75">
      <c r="A28" s="67">
        <v>23</v>
      </c>
      <c r="B28" s="137" t="s">
        <v>118</v>
      </c>
      <c r="C28" s="139">
        <v>1520370.353</v>
      </c>
      <c r="D28" s="138">
        <v>1601855.346</v>
      </c>
      <c r="E28" s="139">
        <v>206058.085</v>
      </c>
      <c r="G28" s="136"/>
    </row>
    <row r="29" spans="1:7" ht="15.75">
      <c r="A29" s="67">
        <v>24</v>
      </c>
      <c r="B29" s="117" t="s">
        <v>119</v>
      </c>
      <c r="C29" s="170">
        <v>172271.927</v>
      </c>
      <c r="D29" s="144">
        <v>162659.3855</v>
      </c>
      <c r="E29" s="71">
        <v>183058.534</v>
      </c>
      <c r="G29" s="136"/>
    </row>
    <row r="30" spans="1:7" ht="15.75">
      <c r="A30" s="67">
        <v>25</v>
      </c>
      <c r="B30" s="117" t="s">
        <v>120</v>
      </c>
      <c r="C30" s="170">
        <v>99532.277</v>
      </c>
      <c r="D30" s="144">
        <v>121367.7465</v>
      </c>
      <c r="E30" s="71">
        <v>152712.653</v>
      </c>
      <c r="G30" s="136"/>
    </row>
    <row r="31" spans="1:7" ht="15.75">
      <c r="A31" s="67">
        <v>26</v>
      </c>
      <c r="B31" s="137" t="s">
        <v>121</v>
      </c>
      <c r="C31" s="139">
        <v>436117.245</v>
      </c>
      <c r="D31" s="138">
        <v>327394.278</v>
      </c>
      <c r="E31" s="139">
        <v>124375.269</v>
      </c>
      <c r="G31" s="136"/>
    </row>
    <row r="32" spans="1:7" ht="15.75">
      <c r="A32" s="67">
        <v>27</v>
      </c>
      <c r="B32" s="117" t="s">
        <v>122</v>
      </c>
      <c r="C32" s="170">
        <v>110898.169</v>
      </c>
      <c r="D32" s="146">
        <v>86617.642</v>
      </c>
      <c r="E32" s="71">
        <v>120411.962</v>
      </c>
      <c r="G32" s="136"/>
    </row>
    <row r="33" spans="1:7" ht="15.75">
      <c r="A33" s="67">
        <v>28</v>
      </c>
      <c r="B33" s="117" t="s">
        <v>123</v>
      </c>
      <c r="C33" s="170">
        <v>107370.529</v>
      </c>
      <c r="D33" s="144">
        <v>123171.02129</v>
      </c>
      <c r="E33" s="71">
        <v>109308.949</v>
      </c>
      <c r="G33" s="136"/>
    </row>
    <row r="34" spans="1:7" ht="15.75">
      <c r="A34" s="67">
        <v>29</v>
      </c>
      <c r="B34" s="117" t="s">
        <v>124</v>
      </c>
      <c r="C34" s="170">
        <v>436117.245</v>
      </c>
      <c r="D34" s="144">
        <v>141690.2835</v>
      </c>
      <c r="E34" s="71">
        <v>96085.197</v>
      </c>
      <c r="G34" s="136"/>
    </row>
    <row r="35" spans="1:7" ht="15.75">
      <c r="A35" s="67">
        <v>30</v>
      </c>
      <c r="B35" s="137" t="s">
        <v>125</v>
      </c>
      <c r="C35" s="139">
        <v>369584.117</v>
      </c>
      <c r="D35" s="147">
        <v>301830.336</v>
      </c>
      <c r="E35" s="139">
        <v>76110.533</v>
      </c>
      <c r="G35" s="136"/>
    </row>
    <row r="36" spans="1:7" ht="15.75">
      <c r="A36" s="148"/>
      <c r="B36" s="149" t="s">
        <v>126</v>
      </c>
      <c r="C36" s="150">
        <f>SUM(C6:C35)</f>
        <v>90281632.18100004</v>
      </c>
      <c r="D36" s="150">
        <f>SUM(D6:D35)</f>
        <v>85389323.23043</v>
      </c>
      <c r="E36" s="150">
        <f>SUM(E6:E35)</f>
        <v>70083343.18199994</v>
      </c>
      <c r="G36" s="136"/>
    </row>
    <row r="37" spans="1:7" ht="15.75">
      <c r="A37" s="148"/>
      <c r="B37" s="151" t="s">
        <v>127</v>
      </c>
      <c r="C37" s="152">
        <f>C38-C36</f>
        <v>1079403.669999957</v>
      </c>
      <c r="D37" s="152">
        <f>D38-D36</f>
        <v>1251138.6765699983</v>
      </c>
      <c r="E37" s="152">
        <f>E38-E36</f>
        <v>1054319.4150000662</v>
      </c>
      <c r="G37" s="136"/>
    </row>
    <row r="38" spans="1:7" ht="15.75">
      <c r="A38" s="148"/>
      <c r="B38" s="131" t="s">
        <v>128</v>
      </c>
      <c r="C38" s="153">
        <v>91361035.851</v>
      </c>
      <c r="D38" s="153">
        <v>86640461.907</v>
      </c>
      <c r="E38" s="153">
        <v>71137662.597</v>
      </c>
      <c r="G38" s="136"/>
    </row>
    <row r="39" spans="1:5" ht="15.75">
      <c r="A39" s="154"/>
      <c r="B39" s="126"/>
      <c r="C39" s="154"/>
      <c r="D39" s="154"/>
      <c r="E39" s="154"/>
    </row>
    <row r="40" spans="1:5" ht="15.75">
      <c r="A40" s="154"/>
      <c r="B40" s="126"/>
      <c r="C40" s="154"/>
      <c r="D40" s="154"/>
      <c r="E40" s="154"/>
    </row>
    <row r="41" spans="1:5" ht="15.75">
      <c r="A41" s="154"/>
      <c r="B41" s="126"/>
      <c r="C41" s="154"/>
      <c r="D41" s="154"/>
      <c r="E41" s="154"/>
    </row>
    <row r="42" spans="1:5" ht="15.75">
      <c r="A42" s="154"/>
      <c r="B42" s="126"/>
      <c r="C42" s="154"/>
      <c r="D42" s="154"/>
      <c r="E42" s="154"/>
    </row>
    <row r="43" spans="1:5" ht="15.75">
      <c r="A43" s="154"/>
      <c r="B43" s="126"/>
      <c r="C43" s="154"/>
      <c r="D43" s="154"/>
      <c r="E43" s="154"/>
    </row>
    <row r="44" spans="1:5" ht="15.75">
      <c r="A44" s="154"/>
      <c r="B44" s="126"/>
      <c r="C44" s="154"/>
      <c r="D44" s="154"/>
      <c r="E44" s="154"/>
    </row>
    <row r="45" spans="1:5" ht="15.75">
      <c r="A45" s="154"/>
      <c r="B45" s="126"/>
      <c r="C45" s="154"/>
      <c r="D45" s="154"/>
      <c r="E45" s="154"/>
    </row>
    <row r="46" spans="1:5" ht="15.75">
      <c r="A46" s="154"/>
      <c r="B46" s="126"/>
      <c r="C46" s="154"/>
      <c r="D46" s="154"/>
      <c r="E46" s="154"/>
    </row>
    <row r="47" spans="1:5" ht="15.75">
      <c r="A47" s="154"/>
      <c r="B47" s="126"/>
      <c r="C47" s="154"/>
      <c r="D47" s="154"/>
      <c r="E47" s="154"/>
    </row>
    <row r="48" spans="1:5" ht="15.75">
      <c r="A48" s="154"/>
      <c r="B48" s="126"/>
      <c r="C48" s="154"/>
      <c r="D48" s="154"/>
      <c r="E48" s="154"/>
    </row>
    <row r="49" spans="1:5" ht="15.75">
      <c r="A49" s="125" t="s">
        <v>129</v>
      </c>
      <c r="B49" s="126"/>
      <c r="C49" s="154"/>
      <c r="D49" s="154"/>
      <c r="E49" s="154"/>
    </row>
    <row r="50" spans="1:5" ht="15.75">
      <c r="A50" s="154"/>
      <c r="B50" s="126"/>
      <c r="C50" s="154"/>
      <c r="E50" s="62" t="s">
        <v>14</v>
      </c>
    </row>
    <row r="51" spans="1:5" ht="15.75">
      <c r="A51" s="156" t="s">
        <v>19</v>
      </c>
      <c r="B51" s="157" t="s">
        <v>95</v>
      </c>
      <c r="C51" s="6" t="s">
        <v>61</v>
      </c>
      <c r="D51" s="6" t="s">
        <v>25</v>
      </c>
      <c r="E51" s="158" t="s">
        <v>26</v>
      </c>
    </row>
    <row r="52" spans="1:5" ht="15.75">
      <c r="A52" s="48"/>
      <c r="B52" s="49"/>
      <c r="C52" s="159" t="s">
        <v>63</v>
      </c>
      <c r="D52" s="159" t="s">
        <v>64</v>
      </c>
      <c r="E52" s="160" t="s">
        <v>65</v>
      </c>
    </row>
    <row r="53" spans="1:5" ht="15.75">
      <c r="A53" s="67">
        <v>1</v>
      </c>
      <c r="B53" s="154" t="s">
        <v>96</v>
      </c>
      <c r="C53" s="161">
        <v>482345299.98725</v>
      </c>
      <c r="D53" s="161">
        <v>500044484.0889</v>
      </c>
      <c r="E53" s="71">
        <v>487597306.516</v>
      </c>
    </row>
    <row r="54" spans="1:5" ht="15.75">
      <c r="A54" s="67">
        <v>2</v>
      </c>
      <c r="B54" s="154" t="s">
        <v>130</v>
      </c>
      <c r="C54" s="144">
        <v>78568176.243</v>
      </c>
      <c r="D54" s="144">
        <v>100850569.725</v>
      </c>
      <c r="E54" s="71">
        <v>117209982.252</v>
      </c>
    </row>
    <row r="55" spans="1:5" ht="15.75">
      <c r="A55" s="67">
        <v>3</v>
      </c>
      <c r="B55" s="154" t="s">
        <v>125</v>
      </c>
      <c r="C55" s="144">
        <v>40679217.913</v>
      </c>
      <c r="D55" s="144">
        <v>37718026.801</v>
      </c>
      <c r="E55" s="71">
        <v>20568035.343</v>
      </c>
    </row>
    <row r="56" spans="1:5" ht="15.75">
      <c r="A56" s="67">
        <v>4</v>
      </c>
      <c r="B56" s="154" t="s">
        <v>110</v>
      </c>
      <c r="C56" s="144">
        <v>2368070.661</v>
      </c>
      <c r="D56" s="144">
        <v>4526405.527</v>
      </c>
      <c r="E56" s="71">
        <v>11240335.631</v>
      </c>
    </row>
    <row r="57" spans="1:5" ht="15.75">
      <c r="A57" s="67">
        <v>5</v>
      </c>
      <c r="B57" s="154" t="s">
        <v>131</v>
      </c>
      <c r="C57" s="144">
        <v>15377864.97</v>
      </c>
      <c r="D57" s="144">
        <v>15970191.025</v>
      </c>
      <c r="E57" s="71">
        <v>11041765.643</v>
      </c>
    </row>
    <row r="58" spans="1:5" ht="15.75">
      <c r="A58" s="67">
        <v>6</v>
      </c>
      <c r="B58" s="154" t="s">
        <v>121</v>
      </c>
      <c r="C58" s="144">
        <v>9526990.623</v>
      </c>
      <c r="D58" s="144">
        <v>10047274.73</v>
      </c>
      <c r="E58" s="71">
        <v>10291082.753</v>
      </c>
    </row>
    <row r="59" spans="1:5" ht="15.75">
      <c r="A59" s="67">
        <v>7</v>
      </c>
      <c r="B59" s="154" t="s">
        <v>97</v>
      </c>
      <c r="C59" s="144">
        <v>6326328.542</v>
      </c>
      <c r="D59" s="144">
        <v>8281643.191</v>
      </c>
      <c r="E59" s="71">
        <v>8703010.014</v>
      </c>
    </row>
    <row r="60" spans="1:5" ht="15.75">
      <c r="A60" s="67">
        <v>8</v>
      </c>
      <c r="B60" s="154" t="s">
        <v>132</v>
      </c>
      <c r="C60" s="144">
        <v>7760614.499</v>
      </c>
      <c r="D60" s="144">
        <v>9507490.462</v>
      </c>
      <c r="E60" s="71">
        <v>8161798.452</v>
      </c>
    </row>
    <row r="61" spans="1:5" ht="15.75">
      <c r="A61" s="67">
        <v>9</v>
      </c>
      <c r="B61" s="154" t="s">
        <v>104</v>
      </c>
      <c r="C61" s="144">
        <v>4632168.494</v>
      </c>
      <c r="D61" s="144">
        <v>5997723.554</v>
      </c>
      <c r="E61" s="71">
        <v>7641419.797</v>
      </c>
    </row>
    <row r="62" spans="1:5" ht="15.75">
      <c r="A62" s="67">
        <v>10</v>
      </c>
      <c r="B62" s="162" t="s">
        <v>102</v>
      </c>
      <c r="C62" s="115">
        <v>1442721.621</v>
      </c>
      <c r="D62" s="142">
        <v>7192996.54435</v>
      </c>
      <c r="E62" s="143">
        <v>7243803.513</v>
      </c>
    </row>
    <row r="63" spans="1:5" ht="15.75">
      <c r="A63" s="67">
        <v>11</v>
      </c>
      <c r="B63" s="154" t="s">
        <v>106</v>
      </c>
      <c r="C63" s="144">
        <v>3104839.835</v>
      </c>
      <c r="D63" s="144">
        <v>4258223.903</v>
      </c>
      <c r="E63" s="71">
        <v>6993909.161</v>
      </c>
    </row>
    <row r="64" spans="1:5" ht="15.75">
      <c r="A64" s="67">
        <v>12</v>
      </c>
      <c r="B64" s="154" t="s">
        <v>114</v>
      </c>
      <c r="C64" s="144">
        <v>6676548.008</v>
      </c>
      <c r="D64" s="144">
        <v>7575019.039</v>
      </c>
      <c r="E64" s="71">
        <v>6933346.257</v>
      </c>
    </row>
    <row r="65" spans="1:5" ht="15.75">
      <c r="A65" s="67">
        <v>13</v>
      </c>
      <c r="B65" s="163" t="s">
        <v>109</v>
      </c>
      <c r="C65" s="144">
        <v>4093398.311</v>
      </c>
      <c r="D65" s="144">
        <v>4500247.023</v>
      </c>
      <c r="E65" s="71">
        <v>6125939.166</v>
      </c>
    </row>
    <row r="66" spans="1:5" ht="15.75">
      <c r="A66" s="67">
        <v>14</v>
      </c>
      <c r="B66" s="154" t="s">
        <v>133</v>
      </c>
      <c r="C66" s="144">
        <v>5746600.545</v>
      </c>
      <c r="D66" s="144">
        <v>5187627.5</v>
      </c>
      <c r="E66" s="71">
        <v>6101206.04</v>
      </c>
    </row>
    <row r="67" spans="1:5" ht="15.75">
      <c r="A67" s="67">
        <v>15</v>
      </c>
      <c r="B67" s="34" t="s">
        <v>107</v>
      </c>
      <c r="C67" s="115">
        <v>2146675.916</v>
      </c>
      <c r="D67" s="142">
        <v>3238970.52</v>
      </c>
      <c r="E67" s="143">
        <v>5173497.565</v>
      </c>
    </row>
    <row r="68" spans="1:5" ht="15.75">
      <c r="A68" s="67">
        <v>16</v>
      </c>
      <c r="B68" s="154" t="s">
        <v>134</v>
      </c>
      <c r="C68" s="144">
        <v>4100945.208</v>
      </c>
      <c r="D68" s="144">
        <v>4088153.14</v>
      </c>
      <c r="E68" s="71">
        <v>5016037.791</v>
      </c>
    </row>
    <row r="69" spans="1:5" ht="15.75">
      <c r="A69" s="67">
        <v>17</v>
      </c>
      <c r="B69" s="154" t="s">
        <v>98</v>
      </c>
      <c r="C69" s="144">
        <v>6190079.52</v>
      </c>
      <c r="D69" s="144">
        <v>9401300.254</v>
      </c>
      <c r="E69" s="71">
        <v>4347045.727</v>
      </c>
    </row>
    <row r="70" spans="1:5" ht="15.75">
      <c r="A70" s="67">
        <v>18</v>
      </c>
      <c r="B70" s="162" t="s">
        <v>103</v>
      </c>
      <c r="C70" s="115">
        <v>1728647.641</v>
      </c>
      <c r="D70" s="142">
        <v>2731096.244</v>
      </c>
      <c r="E70" s="143">
        <v>4000481.701</v>
      </c>
    </row>
    <row r="71" spans="1:5" ht="15.75">
      <c r="A71" s="67">
        <v>19</v>
      </c>
      <c r="B71" s="154" t="s">
        <v>119</v>
      </c>
      <c r="C71" s="144">
        <v>3841626.463</v>
      </c>
      <c r="D71" s="144">
        <v>3329502.45</v>
      </c>
      <c r="E71" s="71">
        <v>3856338.941</v>
      </c>
    </row>
    <row r="72" spans="1:5" ht="15.75">
      <c r="A72" s="67">
        <v>20</v>
      </c>
      <c r="B72" s="154" t="s">
        <v>135</v>
      </c>
      <c r="C72" s="144">
        <v>6920926.334</v>
      </c>
      <c r="D72" s="144">
        <v>2479378.904</v>
      </c>
      <c r="E72" s="71">
        <v>3730645.133</v>
      </c>
    </row>
    <row r="73" spans="1:5" ht="15.75">
      <c r="A73" s="67">
        <v>21</v>
      </c>
      <c r="B73" s="34" t="s">
        <v>101</v>
      </c>
      <c r="C73" s="115">
        <v>490829.315</v>
      </c>
      <c r="D73" s="142">
        <v>1668683.231</v>
      </c>
      <c r="E73" s="143">
        <v>3679138.365</v>
      </c>
    </row>
    <row r="74" spans="1:5" ht="15.75">
      <c r="A74" s="67">
        <v>22</v>
      </c>
      <c r="B74" s="154" t="s">
        <v>136</v>
      </c>
      <c r="C74" s="144">
        <v>3044116.899</v>
      </c>
      <c r="D74" s="144">
        <v>4376500.247</v>
      </c>
      <c r="E74" s="71">
        <v>3579585.844</v>
      </c>
    </row>
    <row r="75" spans="1:5" ht="15.75">
      <c r="A75" s="67">
        <v>23</v>
      </c>
      <c r="B75" s="162" t="s">
        <v>137</v>
      </c>
      <c r="C75" s="115">
        <v>1088577.083</v>
      </c>
      <c r="D75" s="142">
        <v>3318391.405</v>
      </c>
      <c r="E75" s="143">
        <v>3131468.091</v>
      </c>
    </row>
    <row r="76" spans="1:5" ht="15.75">
      <c r="A76" s="67">
        <v>24</v>
      </c>
      <c r="B76" s="154" t="s">
        <v>124</v>
      </c>
      <c r="C76" s="144">
        <v>2513663.459</v>
      </c>
      <c r="D76" s="144">
        <v>2481880.861</v>
      </c>
      <c r="E76" s="71">
        <v>2906534.687</v>
      </c>
    </row>
    <row r="77" spans="1:5" ht="15.75">
      <c r="A77" s="67">
        <v>25</v>
      </c>
      <c r="B77" s="162" t="s">
        <v>138</v>
      </c>
      <c r="C77" s="115">
        <v>412641.663</v>
      </c>
      <c r="D77" s="142">
        <v>1985899.425</v>
      </c>
      <c r="E77" s="143">
        <v>2881211.598</v>
      </c>
    </row>
    <row r="78" spans="1:5" ht="15.75">
      <c r="A78" s="67">
        <v>26</v>
      </c>
      <c r="B78" s="154" t="s">
        <v>139</v>
      </c>
      <c r="C78" s="144">
        <v>3904002.231</v>
      </c>
      <c r="D78" s="144">
        <v>1919018.10386</v>
      </c>
      <c r="E78" s="71">
        <v>2210547.612</v>
      </c>
    </row>
    <row r="79" spans="1:5" ht="15.75">
      <c r="A79" s="67">
        <v>27</v>
      </c>
      <c r="B79" s="145" t="s">
        <v>140</v>
      </c>
      <c r="C79" s="115">
        <v>1326525.736</v>
      </c>
      <c r="D79" s="146">
        <v>1168114.615</v>
      </c>
      <c r="E79" s="143">
        <v>1644810.375</v>
      </c>
    </row>
    <row r="80" spans="1:5" ht="15.75">
      <c r="A80" s="67">
        <v>28</v>
      </c>
      <c r="B80" s="162" t="s">
        <v>141</v>
      </c>
      <c r="C80" s="115">
        <v>1006814.16</v>
      </c>
      <c r="D80" s="142">
        <v>1493768.321</v>
      </c>
      <c r="E80" s="143">
        <v>1556947.597</v>
      </c>
    </row>
    <row r="81" spans="1:5" ht="15.75">
      <c r="A81" s="67">
        <v>29</v>
      </c>
      <c r="B81" s="162" t="s">
        <v>108</v>
      </c>
      <c r="C81" s="115">
        <v>1089781.305</v>
      </c>
      <c r="D81" s="142">
        <v>1582875.592</v>
      </c>
      <c r="E81" s="143">
        <v>1520127.783</v>
      </c>
    </row>
    <row r="82" spans="1:5" ht="15.75">
      <c r="A82" s="67">
        <v>30</v>
      </c>
      <c r="B82" s="162" t="s">
        <v>105</v>
      </c>
      <c r="C82" s="164">
        <v>2053524.547</v>
      </c>
      <c r="D82" s="165">
        <v>1860139.324</v>
      </c>
      <c r="E82" s="143">
        <v>1407008.772</v>
      </c>
    </row>
    <row r="83" spans="1:5" ht="15.75">
      <c r="A83" s="148"/>
      <c r="B83" s="166" t="s">
        <v>126</v>
      </c>
      <c r="C83" s="167">
        <f>SUM(C53:C82)</f>
        <v>710508217.73225</v>
      </c>
      <c r="D83" s="167">
        <f>SUM(D53:D82)</f>
        <v>768781595.7501098</v>
      </c>
      <c r="E83" s="167">
        <f>SUM(E53:E82)</f>
        <v>766494368.1200002</v>
      </c>
    </row>
    <row r="84" spans="1:5" ht="15.75">
      <c r="A84" s="148"/>
      <c r="B84" s="106" t="s">
        <v>127</v>
      </c>
      <c r="C84" s="168">
        <f>C85-C83</f>
        <v>12268570.55400002</v>
      </c>
      <c r="D84" s="168">
        <f>D85-D83</f>
        <v>15799659.3410002</v>
      </c>
      <c r="E84" s="168">
        <f>E85-E83</f>
        <v>14651592.85499978</v>
      </c>
    </row>
    <row r="85" spans="1:5" ht="15.75">
      <c r="A85" s="148"/>
      <c r="B85" s="49" t="s">
        <v>128</v>
      </c>
      <c r="C85" s="153">
        <v>722776788.28625</v>
      </c>
      <c r="D85" s="153">
        <v>784581255.09111</v>
      </c>
      <c r="E85" s="153">
        <v>781145960.975</v>
      </c>
    </row>
    <row r="87" spans="3:5" ht="15.75">
      <c r="C87" s="155"/>
      <c r="D87" s="155"/>
      <c r="E87" s="155"/>
    </row>
    <row r="92" ht="15.75">
      <c r="C92" s="3"/>
    </row>
    <row r="93" ht="15.75">
      <c r="C93" s="3"/>
    </row>
    <row r="94" ht="15.75">
      <c r="C94" s="3"/>
    </row>
    <row r="95" ht="15.75">
      <c r="C95" s="3"/>
    </row>
    <row r="96" ht="15.75">
      <c r="C96" s="3"/>
    </row>
    <row r="97" ht="15.75">
      <c r="C97" s="3"/>
    </row>
    <row r="98" ht="15.75">
      <c r="C98" s="3"/>
    </row>
    <row r="99" ht="15.75">
      <c r="C99" s="3"/>
    </row>
    <row r="100" ht="15.75">
      <c r="C100" s="3"/>
    </row>
    <row r="101" ht="15.75">
      <c r="C101" s="3"/>
    </row>
    <row r="102" ht="15.75">
      <c r="C102" s="3"/>
    </row>
    <row r="103" ht="15.75">
      <c r="C103" s="3"/>
    </row>
    <row r="104" ht="15.75">
      <c r="C104" s="3"/>
    </row>
    <row r="105" ht="15.75">
      <c r="C105" s="3"/>
    </row>
    <row r="106" ht="15.75">
      <c r="C106" s="3"/>
    </row>
    <row r="107" ht="15.75">
      <c r="C107" s="3"/>
    </row>
    <row r="108" ht="15.75">
      <c r="C108" s="3"/>
    </row>
    <row r="109" ht="15.75">
      <c r="C109" s="3"/>
    </row>
    <row r="110" ht="15.75">
      <c r="C110" s="3"/>
    </row>
    <row r="111" ht="15.75">
      <c r="C111" s="3"/>
    </row>
    <row r="112" ht="15.75">
      <c r="C112" s="3"/>
    </row>
    <row r="113" ht="15.75">
      <c r="C113" s="3"/>
    </row>
    <row r="114" ht="15.75">
      <c r="C114" s="3"/>
    </row>
    <row r="115" ht="15.75">
      <c r="C115" s="3"/>
    </row>
    <row r="116" ht="15.75">
      <c r="C116" s="3"/>
    </row>
    <row r="117" ht="15.75">
      <c r="C117" s="3"/>
    </row>
    <row r="118" ht="15.75">
      <c r="C118" s="3"/>
    </row>
    <row r="119" ht="15.75">
      <c r="C119" s="3"/>
    </row>
    <row r="120" ht="15.75">
      <c r="C120" s="3"/>
    </row>
    <row r="121" ht="15.75">
      <c r="C121" s="3"/>
    </row>
    <row r="122" ht="15.75">
      <c r="C122" s="3"/>
    </row>
    <row r="123" ht="15.75">
      <c r="C123" s="3"/>
    </row>
    <row r="124" ht="15.75">
      <c r="C124" s="3"/>
    </row>
    <row r="125" ht="15.75">
      <c r="C125" s="3"/>
    </row>
    <row r="126" ht="15.75">
      <c r="C126" s="3"/>
    </row>
    <row r="127" ht="15.75">
      <c r="C127" s="3"/>
    </row>
    <row r="128" ht="15.75">
      <c r="C128" s="3"/>
    </row>
    <row r="129" ht="15.75">
      <c r="C129" s="3"/>
    </row>
    <row r="130" ht="15.75">
      <c r="C130" s="3"/>
    </row>
    <row r="131" ht="15.75">
      <c r="C131" s="3"/>
    </row>
    <row r="132" ht="15.75">
      <c r="C132" s="3"/>
    </row>
    <row r="133" ht="15.75">
      <c r="C133" s="3"/>
    </row>
    <row r="134" ht="15.75">
      <c r="C134" s="3"/>
    </row>
    <row r="135" ht="15.75">
      <c r="C135" s="3"/>
    </row>
    <row r="136" ht="15.75">
      <c r="C136" s="3"/>
    </row>
    <row r="137" ht="15.75">
      <c r="C137" s="3"/>
    </row>
    <row r="138" ht="15.75">
      <c r="C138" s="3"/>
    </row>
    <row r="139" ht="15.75">
      <c r="C139" s="3"/>
    </row>
    <row r="140" ht="15.75">
      <c r="C140" s="3"/>
    </row>
    <row r="141" ht="15.75">
      <c r="C141" s="3"/>
    </row>
    <row r="142" ht="15.75">
      <c r="C142" s="3"/>
    </row>
    <row r="143" ht="15.75">
      <c r="C143" s="3"/>
    </row>
    <row r="144" ht="15.75">
      <c r="C144" s="3"/>
    </row>
    <row r="145" ht="15.75">
      <c r="C145" s="3"/>
    </row>
    <row r="146" ht="15.75">
      <c r="C146" s="3"/>
    </row>
    <row r="147" ht="15.75">
      <c r="C147" s="3"/>
    </row>
    <row r="148" ht="15.75">
      <c r="C148" s="3"/>
    </row>
    <row r="149" ht="15.75">
      <c r="C149" s="3"/>
    </row>
    <row r="150" ht="15.75">
      <c r="C150" s="3"/>
    </row>
    <row r="151" ht="15.75">
      <c r="C151" s="3"/>
    </row>
    <row r="152" ht="15.75">
      <c r="C152" s="3"/>
    </row>
    <row r="153" ht="15.75">
      <c r="C153" s="3"/>
    </row>
    <row r="154" ht="15.75">
      <c r="C154" s="3"/>
    </row>
    <row r="155" ht="15.75">
      <c r="C155" s="3"/>
    </row>
    <row r="156" ht="15.75">
      <c r="C156" s="3"/>
    </row>
    <row r="157" ht="15.75">
      <c r="C157" s="3"/>
    </row>
    <row r="158" ht="15.75">
      <c r="C158" s="3"/>
    </row>
    <row r="159" ht="15.75">
      <c r="C159" s="3"/>
    </row>
    <row r="160" ht="15.75">
      <c r="C160" s="3"/>
    </row>
    <row r="161" ht="15.75">
      <c r="C161" s="3"/>
    </row>
    <row r="162" ht="15.75">
      <c r="C162" s="3"/>
    </row>
    <row r="163" ht="15.75">
      <c r="C163" s="3"/>
    </row>
    <row r="164" ht="15.75">
      <c r="C164" s="3"/>
    </row>
    <row r="165" ht="15.75">
      <c r="C165" s="3"/>
    </row>
    <row r="166" ht="15.75">
      <c r="C166" s="3"/>
    </row>
    <row r="167" ht="15.75">
      <c r="C167" s="3"/>
    </row>
    <row r="168" ht="15.75">
      <c r="C168" s="3"/>
    </row>
    <row r="169" ht="15.75">
      <c r="C169" s="3"/>
    </row>
    <row r="170" ht="15.75">
      <c r="C170" s="3"/>
    </row>
    <row r="171" ht="15.75">
      <c r="C171" s="3"/>
    </row>
    <row r="172" ht="15.75">
      <c r="C172" s="3"/>
    </row>
    <row r="173" ht="15.75">
      <c r="C173" s="3"/>
    </row>
    <row r="174" ht="15.75">
      <c r="C174" s="3"/>
    </row>
    <row r="175" ht="15.75">
      <c r="C175" s="3"/>
    </row>
    <row r="176" ht="15.75">
      <c r="C176" s="3"/>
    </row>
    <row r="177" ht="15.75">
      <c r="C177" s="3"/>
    </row>
    <row r="178" ht="15.75">
      <c r="C178" s="3"/>
    </row>
    <row r="179" ht="15.75">
      <c r="C179" s="3"/>
    </row>
    <row r="180" ht="15.75">
      <c r="C180" s="3"/>
    </row>
    <row r="181" ht="15.75">
      <c r="C181" s="3"/>
    </row>
    <row r="182" ht="15.75">
      <c r="C182" s="3"/>
    </row>
    <row r="183" ht="15.75">
      <c r="C183" s="3"/>
    </row>
    <row r="184" ht="15.75">
      <c r="C184" s="3"/>
    </row>
    <row r="185" ht="15.75">
      <c r="C185" s="3"/>
    </row>
    <row r="186" ht="15.75">
      <c r="C186" s="3"/>
    </row>
    <row r="187" ht="15.75">
      <c r="C187" s="3"/>
    </row>
    <row r="188" ht="15.75">
      <c r="C188" s="3"/>
    </row>
    <row r="189" ht="15.75">
      <c r="C189" s="3"/>
    </row>
    <row r="190" ht="15.75">
      <c r="C190" s="3"/>
    </row>
    <row r="191" ht="15.75">
      <c r="C191" s="3"/>
    </row>
    <row r="192" ht="15.75">
      <c r="C192" s="3"/>
    </row>
    <row r="193" ht="15.75">
      <c r="C193" s="3"/>
    </row>
    <row r="194" ht="15.75">
      <c r="C194" s="3"/>
    </row>
    <row r="195" ht="15.75">
      <c r="C195" s="3"/>
    </row>
    <row r="196" ht="15.75">
      <c r="C196" s="3"/>
    </row>
    <row r="197" ht="15.75">
      <c r="C197" s="3"/>
    </row>
    <row r="198" ht="15.75">
      <c r="C198" s="3"/>
    </row>
    <row r="199" ht="15.75">
      <c r="C199" s="3"/>
    </row>
    <row r="200" ht="15.75">
      <c r="C200" s="3"/>
    </row>
    <row r="201" ht="15.75">
      <c r="C201" s="3"/>
    </row>
    <row r="202" ht="15.75">
      <c r="C202" s="3"/>
    </row>
    <row r="203" ht="15.75">
      <c r="C203" s="3"/>
    </row>
    <row r="204" ht="15.75">
      <c r="C204" s="3"/>
    </row>
    <row r="205" ht="15.75">
      <c r="C205" s="3"/>
    </row>
    <row r="206" ht="15.75">
      <c r="C206" s="3"/>
    </row>
    <row r="207" ht="15.75">
      <c r="C207" s="3"/>
    </row>
    <row r="208" ht="15.75">
      <c r="C208" s="3"/>
    </row>
    <row r="209" ht="15.75">
      <c r="C209" s="3"/>
    </row>
    <row r="210" ht="15.75">
      <c r="C210" s="3"/>
    </row>
    <row r="211" ht="15.75">
      <c r="C211" s="3"/>
    </row>
    <row r="212" ht="15.75">
      <c r="C212" s="3"/>
    </row>
    <row r="213" ht="15.75">
      <c r="C213" s="3"/>
    </row>
    <row r="214" ht="15.75">
      <c r="C214" s="3"/>
    </row>
    <row r="215" ht="15.75">
      <c r="C215" s="3"/>
    </row>
    <row r="216" ht="15.75">
      <c r="C216" s="3"/>
    </row>
    <row r="217" ht="15.75">
      <c r="C217" s="3"/>
    </row>
    <row r="218" ht="15.75">
      <c r="C218" s="3"/>
    </row>
    <row r="219" ht="15.75">
      <c r="C219" s="3"/>
    </row>
    <row r="220" ht="15.75">
      <c r="C220" s="3"/>
    </row>
    <row r="221" ht="15.75">
      <c r="C221" s="3"/>
    </row>
    <row r="222" ht="15.75">
      <c r="C222" s="3"/>
    </row>
    <row r="223" ht="15.75">
      <c r="C223" s="169"/>
    </row>
    <row r="224" ht="15.75">
      <c r="C224" s="3"/>
    </row>
    <row r="225" ht="15.75">
      <c r="C225" s="169"/>
    </row>
    <row r="226" ht="15.75">
      <c r="C226" s="3"/>
    </row>
    <row r="227" ht="15.75">
      <c r="C227" s="169"/>
    </row>
    <row r="228" ht="15.75">
      <c r="C228" s="3"/>
    </row>
    <row r="229" ht="15.75">
      <c r="C229" s="169"/>
    </row>
    <row r="230" ht="15.75">
      <c r="C230" s="3"/>
    </row>
    <row r="231" ht="15.75">
      <c r="C231" s="169"/>
    </row>
  </sheetData>
  <sheetProtection/>
  <mergeCells count="1">
    <mergeCell ref="A1:E1"/>
  </mergeCells>
  <printOptions/>
  <pageMargins left="0.51" right="0.4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33.7109375" style="1" customWidth="1"/>
    <col min="2" max="2" width="12.7109375" style="1" bestFit="1" customWidth="1"/>
    <col min="3" max="3" width="13.8515625" style="1" bestFit="1" customWidth="1"/>
    <col min="4" max="4" width="12.7109375" style="1" bestFit="1" customWidth="1"/>
    <col min="5" max="5" width="12.8515625" style="1" customWidth="1"/>
    <col min="6" max="6" width="12.7109375" style="1" bestFit="1" customWidth="1"/>
    <col min="7" max="7" width="12.8515625" style="1" customWidth="1"/>
    <col min="8" max="8" width="14.57421875" style="1" customWidth="1"/>
    <col min="9" max="9" width="12.7109375" style="1" bestFit="1" customWidth="1"/>
    <col min="10" max="16384" width="9.140625" style="1" customWidth="1"/>
  </cols>
  <sheetData>
    <row r="1" spans="1:9" ht="18.75">
      <c r="A1" s="242" t="s">
        <v>142</v>
      </c>
      <c r="B1" s="242"/>
      <c r="C1" s="242"/>
      <c r="D1" s="242"/>
      <c r="E1" s="242"/>
      <c r="F1" s="242"/>
      <c r="G1" s="242"/>
      <c r="H1" s="242"/>
      <c r="I1" s="242"/>
    </row>
    <row r="2" spans="1:9" ht="15.75">
      <c r="A2" s="172"/>
      <c r="B2" s="172"/>
      <c r="C2" s="172"/>
      <c r="D2" s="172"/>
      <c r="E2" s="172"/>
      <c r="F2" s="172"/>
      <c r="G2" s="172"/>
      <c r="H2" s="171"/>
      <c r="I2" s="171"/>
    </row>
    <row r="3" spans="1:9" ht="15.75">
      <c r="A3" s="173"/>
      <c r="B3" s="227" t="s">
        <v>15</v>
      </c>
      <c r="C3" s="228"/>
      <c r="D3" s="229" t="s">
        <v>16</v>
      </c>
      <c r="E3" s="229"/>
      <c r="F3" s="227" t="s">
        <v>17</v>
      </c>
      <c r="G3" s="228"/>
      <c r="H3" s="233" t="s">
        <v>62</v>
      </c>
      <c r="I3" s="223"/>
    </row>
    <row r="4" spans="1:9" ht="15.75">
      <c r="A4" s="174" t="s">
        <v>143</v>
      </c>
      <c r="B4" s="175"/>
      <c r="C4" s="176"/>
      <c r="D4" s="237"/>
      <c r="E4" s="237"/>
      <c r="F4" s="238"/>
      <c r="G4" s="239"/>
      <c r="H4" s="240" t="s">
        <v>24</v>
      </c>
      <c r="I4" s="241"/>
    </row>
    <row r="5" spans="1:9" ht="15.75">
      <c r="A5" s="174"/>
      <c r="B5" s="177" t="s">
        <v>144</v>
      </c>
      <c r="C5" s="178" t="s">
        <v>145</v>
      </c>
      <c r="D5" s="179" t="s">
        <v>144</v>
      </c>
      <c r="E5" s="179" t="s">
        <v>145</v>
      </c>
      <c r="F5" s="177" t="s">
        <v>144</v>
      </c>
      <c r="G5" s="178" t="s">
        <v>145</v>
      </c>
      <c r="H5" s="180" t="s">
        <v>25</v>
      </c>
      <c r="I5" s="8" t="s">
        <v>26</v>
      </c>
    </row>
    <row r="6" spans="1:9" ht="15.75">
      <c r="A6" s="181"/>
      <c r="B6" s="182"/>
      <c r="C6" s="119"/>
      <c r="D6" s="183"/>
      <c r="E6" s="183"/>
      <c r="F6" s="182"/>
      <c r="G6" s="119"/>
      <c r="H6" s="184"/>
      <c r="I6" s="119"/>
    </row>
    <row r="7" spans="1:9" ht="15.75">
      <c r="A7" s="185"/>
      <c r="B7" s="186"/>
      <c r="C7" s="187"/>
      <c r="D7" s="171"/>
      <c r="E7" s="171"/>
      <c r="F7" s="186"/>
      <c r="G7" s="187"/>
      <c r="H7" s="185"/>
      <c r="I7" s="187"/>
    </row>
    <row r="8" spans="1:9" ht="15.75">
      <c r="A8" s="188" t="s">
        <v>35</v>
      </c>
      <c r="B8" s="189">
        <v>4913890.2</v>
      </c>
      <c r="C8" s="190">
        <v>4270371.636</v>
      </c>
      <c r="D8" s="191">
        <v>2930339</v>
      </c>
      <c r="E8" s="191">
        <v>3839810.569</v>
      </c>
      <c r="F8" s="76">
        <v>3438353</v>
      </c>
      <c r="G8" s="77">
        <v>4614611.747</v>
      </c>
      <c r="H8" s="192">
        <f>E8/C8*100-100</f>
        <v>-10.0825198296629</v>
      </c>
      <c r="I8" s="193">
        <f>G8/E8*100-100</f>
        <v>20.17810941652212</v>
      </c>
    </row>
    <row r="9" spans="1:9" ht="8.25" customHeight="1">
      <c r="A9" s="68"/>
      <c r="B9" s="194"/>
      <c r="C9" s="195"/>
      <c r="D9" s="196"/>
      <c r="E9" s="196"/>
      <c r="F9" s="194"/>
      <c r="G9" s="195"/>
      <c r="H9" s="192"/>
      <c r="I9" s="193"/>
    </row>
    <row r="10" spans="1:9" ht="15.75">
      <c r="A10" s="188" t="s">
        <v>146</v>
      </c>
      <c r="B10" s="189">
        <v>17341147</v>
      </c>
      <c r="C10" s="190">
        <v>2047631.993</v>
      </c>
      <c r="D10" s="191">
        <v>9881287.5</v>
      </c>
      <c r="E10" s="191">
        <v>1257961.793</v>
      </c>
      <c r="F10" s="76">
        <v>7611840</v>
      </c>
      <c r="G10" s="77">
        <v>1290528.207</v>
      </c>
      <c r="H10" s="192">
        <f aca="true" t="shared" si="0" ref="H10:H32">E10/C10*100-100</f>
        <v>-38.56504502271664</v>
      </c>
      <c r="I10" s="193">
        <f aca="true" t="shared" si="1" ref="I10:I32">G10/E10*100-100</f>
        <v>2.588823776780629</v>
      </c>
    </row>
    <row r="11" spans="1:9" ht="8.25" customHeight="1">
      <c r="A11" s="188"/>
      <c r="B11" s="194"/>
      <c r="C11" s="195"/>
      <c r="D11" s="196"/>
      <c r="E11" s="196"/>
      <c r="F11" s="194"/>
      <c r="G11" s="195"/>
      <c r="H11" s="192"/>
      <c r="I11" s="193"/>
    </row>
    <row r="12" spans="1:9" ht="15.75">
      <c r="A12" s="188" t="s">
        <v>36</v>
      </c>
      <c r="B12" s="197">
        <v>11395744.32</v>
      </c>
      <c r="C12" s="198">
        <v>2029439.243</v>
      </c>
      <c r="D12" s="199">
        <v>11142479.700000001</v>
      </c>
      <c r="E12" s="199">
        <v>2006877.10102</v>
      </c>
      <c r="F12" s="70">
        <v>13289066.209927427</v>
      </c>
      <c r="G12" s="71">
        <v>2400119.581</v>
      </c>
      <c r="H12" s="192">
        <f t="shared" si="0"/>
        <v>-1.1117426677256788</v>
      </c>
      <c r="I12" s="193">
        <f t="shared" si="1"/>
        <v>19.594746473520146</v>
      </c>
    </row>
    <row r="13" spans="1:9" ht="8.25" customHeight="1">
      <c r="A13" s="68"/>
      <c r="B13" s="200"/>
      <c r="C13" s="201"/>
      <c r="D13" s="202"/>
      <c r="E13" s="202"/>
      <c r="F13" s="200"/>
      <c r="G13" s="201"/>
      <c r="H13" s="192"/>
      <c r="I13" s="193"/>
    </row>
    <row r="14" spans="1:9" ht="15.75">
      <c r="A14" s="188" t="s">
        <v>39</v>
      </c>
      <c r="B14" s="197">
        <v>5412285.01</v>
      </c>
      <c r="C14" s="198">
        <v>1602189.916</v>
      </c>
      <c r="D14" s="199">
        <v>4294064.512</v>
      </c>
      <c r="E14" s="199">
        <v>1626121.4075</v>
      </c>
      <c r="F14" s="197">
        <v>4641029.790193787</v>
      </c>
      <c r="G14" s="71">
        <v>1244009.827</v>
      </c>
      <c r="H14" s="192">
        <f t="shared" si="0"/>
        <v>1.4936738311115363</v>
      </c>
      <c r="I14" s="193">
        <f t="shared" si="1"/>
        <v>-23.498342666028762</v>
      </c>
    </row>
    <row r="15" spans="1:9" ht="8.25" customHeight="1">
      <c r="A15" s="68"/>
      <c r="B15" s="200"/>
      <c r="C15" s="201"/>
      <c r="D15" s="202"/>
      <c r="E15" s="202"/>
      <c r="F15" s="200"/>
      <c r="G15" s="201"/>
      <c r="H15" s="192"/>
      <c r="I15" s="193"/>
    </row>
    <row r="16" spans="1:9" ht="15.75">
      <c r="A16" s="188" t="s">
        <v>37</v>
      </c>
      <c r="B16" s="189">
        <v>20415666</v>
      </c>
      <c r="C16" s="190">
        <v>449901.416</v>
      </c>
      <c r="D16" s="191">
        <v>24548657</v>
      </c>
      <c r="E16" s="191">
        <v>464921.376</v>
      </c>
      <c r="F16" s="76">
        <v>28351823</v>
      </c>
      <c r="G16" s="77">
        <v>643086.332</v>
      </c>
      <c r="H16" s="192">
        <f t="shared" si="0"/>
        <v>3.338500272690851</v>
      </c>
      <c r="I16" s="193">
        <f t="shared" si="1"/>
        <v>38.32152385266966</v>
      </c>
    </row>
    <row r="17" spans="1:9" ht="8.25" customHeight="1">
      <c r="A17" s="68"/>
      <c r="B17" s="194"/>
      <c r="C17" s="195"/>
      <c r="D17" s="196"/>
      <c r="E17" s="196"/>
      <c r="F17" s="194"/>
      <c r="G17" s="195"/>
      <c r="H17" s="192"/>
      <c r="I17" s="193"/>
    </row>
    <row r="18" spans="1:9" ht="15.75">
      <c r="A18" s="188" t="s">
        <v>38</v>
      </c>
      <c r="B18" s="197"/>
      <c r="C18" s="198">
        <v>822493.171</v>
      </c>
      <c r="D18" s="199"/>
      <c r="E18" s="199">
        <v>917401.684</v>
      </c>
      <c r="F18" s="197"/>
      <c r="G18" s="71">
        <v>633568.19</v>
      </c>
      <c r="H18" s="192">
        <f t="shared" si="0"/>
        <v>11.539124742471586</v>
      </c>
      <c r="I18" s="193">
        <f t="shared" si="1"/>
        <v>-30.938845976655088</v>
      </c>
    </row>
    <row r="19" spans="1:9" ht="8.25" customHeight="1">
      <c r="A19" s="68"/>
      <c r="B19" s="200"/>
      <c r="C19" s="201"/>
      <c r="D19" s="202"/>
      <c r="E19" s="202"/>
      <c r="F19" s="200"/>
      <c r="G19" s="201"/>
      <c r="H19" s="192"/>
      <c r="I19" s="193"/>
    </row>
    <row r="20" spans="1:9" ht="15.75">
      <c r="A20" s="188" t="s">
        <v>40</v>
      </c>
      <c r="B20" s="197">
        <v>42158.92</v>
      </c>
      <c r="C20" s="201">
        <v>161034.014</v>
      </c>
      <c r="D20" s="199">
        <v>29281.27</v>
      </c>
      <c r="E20" s="202">
        <v>172010.133</v>
      </c>
      <c r="F20" s="70">
        <v>36859.340028572085</v>
      </c>
      <c r="G20" s="71">
        <v>259844.822</v>
      </c>
      <c r="H20" s="192">
        <f t="shared" si="0"/>
        <v>6.816025215641702</v>
      </c>
      <c r="I20" s="193">
        <f t="shared" si="1"/>
        <v>51.0636713477804</v>
      </c>
    </row>
    <row r="21" spans="1:9" ht="8.25" customHeight="1">
      <c r="A21" s="79"/>
      <c r="B21" s="200"/>
      <c r="C21" s="201"/>
      <c r="D21" s="202"/>
      <c r="E21" s="202"/>
      <c r="F21" s="200"/>
      <c r="G21" s="201"/>
      <c r="H21" s="192"/>
      <c r="I21" s="193"/>
    </row>
    <row r="22" spans="1:9" ht="15.75">
      <c r="A22" s="188" t="s">
        <v>147</v>
      </c>
      <c r="B22" s="197">
        <v>1100</v>
      </c>
      <c r="C22" s="203">
        <v>176.08</v>
      </c>
      <c r="D22" s="199">
        <v>3800</v>
      </c>
      <c r="E22" s="204">
        <v>726.183</v>
      </c>
      <c r="F22" s="205">
        <v>5993.5</v>
      </c>
      <c r="G22" s="206">
        <v>2308.553</v>
      </c>
      <c r="H22" s="192">
        <f t="shared" si="0"/>
        <v>312.41651522035437</v>
      </c>
      <c r="I22" s="193">
        <f t="shared" si="1"/>
        <v>217.902374470347</v>
      </c>
    </row>
    <row r="23" spans="1:9" ht="8.25" customHeight="1">
      <c r="A23" s="188"/>
      <c r="B23" s="207"/>
      <c r="C23" s="208"/>
      <c r="D23" s="209"/>
      <c r="E23" s="209"/>
      <c r="F23" s="207"/>
      <c r="G23" s="208"/>
      <c r="H23" s="192"/>
      <c r="I23" s="193"/>
    </row>
    <row r="24" spans="1:9" ht="15.75">
      <c r="A24" s="188" t="s">
        <v>55</v>
      </c>
      <c r="B24" s="210"/>
      <c r="C24" s="198">
        <v>11831546.497</v>
      </c>
      <c r="D24" s="163"/>
      <c r="E24" s="199">
        <v>10276634.265</v>
      </c>
      <c r="F24" s="210"/>
      <c r="G24" s="77">
        <v>4666971.927</v>
      </c>
      <c r="H24" s="192">
        <f t="shared" si="0"/>
        <v>-13.142087827607838</v>
      </c>
      <c r="I24" s="193">
        <f t="shared" si="1"/>
        <v>-54.58657176411639</v>
      </c>
    </row>
    <row r="25" spans="1:9" ht="8.25" customHeight="1">
      <c r="A25" s="211"/>
      <c r="B25" s="210"/>
      <c r="C25" s="198"/>
      <c r="D25" s="163"/>
      <c r="E25" s="199"/>
      <c r="F25" s="210"/>
      <c r="G25" s="198"/>
      <c r="H25" s="192"/>
      <c r="I25" s="193"/>
    </row>
    <row r="26" spans="1:9" ht="15.75">
      <c r="A26" s="188" t="s">
        <v>46</v>
      </c>
      <c r="B26" s="197"/>
      <c r="C26" s="190">
        <v>2821450.514</v>
      </c>
      <c r="D26" s="199"/>
      <c r="E26" s="191">
        <v>2645919.05525</v>
      </c>
      <c r="F26" s="197"/>
      <c r="G26" s="71">
        <v>2885388.657</v>
      </c>
      <c r="H26" s="192">
        <f t="shared" si="0"/>
        <v>-6.221319774315191</v>
      </c>
      <c r="I26" s="193">
        <f t="shared" si="1"/>
        <v>9.050526367193541</v>
      </c>
    </row>
    <row r="27" spans="1:9" ht="8.25" customHeight="1">
      <c r="A27" s="188"/>
      <c r="B27" s="200"/>
      <c r="C27" s="201"/>
      <c r="D27" s="202"/>
      <c r="E27" s="202"/>
      <c r="F27" s="200"/>
      <c r="G27" s="201"/>
      <c r="H27" s="192"/>
      <c r="I27" s="193"/>
    </row>
    <row r="28" spans="1:9" ht="15.75">
      <c r="A28" s="188" t="s">
        <v>52</v>
      </c>
      <c r="B28" s="197"/>
      <c r="C28" s="190">
        <v>651737.008</v>
      </c>
      <c r="D28" s="199"/>
      <c r="E28" s="191">
        <v>595091.55978</v>
      </c>
      <c r="F28" s="197"/>
      <c r="G28" s="77">
        <v>654007.594</v>
      </c>
      <c r="H28" s="192">
        <f t="shared" si="0"/>
        <v>-8.691457984537223</v>
      </c>
      <c r="I28" s="193">
        <f t="shared" si="1"/>
        <v>9.900331008186498</v>
      </c>
    </row>
    <row r="29" spans="1:9" ht="8.25" customHeight="1">
      <c r="A29" s="188"/>
      <c r="B29" s="200"/>
      <c r="C29" s="195"/>
      <c r="D29" s="202"/>
      <c r="E29" s="196"/>
      <c r="F29" s="200"/>
      <c r="G29" s="195"/>
      <c r="H29" s="192"/>
      <c r="I29" s="193"/>
    </row>
    <row r="30" spans="1:9" ht="15.75">
      <c r="A30" s="188" t="s">
        <v>148</v>
      </c>
      <c r="B30" s="210"/>
      <c r="C30" s="198">
        <v>501024.272</v>
      </c>
      <c r="D30" s="163"/>
      <c r="E30" s="199">
        <v>563793.1915650001</v>
      </c>
      <c r="F30" s="210"/>
      <c r="G30" s="198">
        <v>681346.551</v>
      </c>
      <c r="H30" s="192">
        <f t="shared" si="0"/>
        <v>12.528119508948677</v>
      </c>
      <c r="I30" s="193">
        <f t="shared" si="1"/>
        <v>20.850439699119192</v>
      </c>
    </row>
    <row r="31" spans="1:9" ht="8.25" customHeight="1">
      <c r="A31" s="188"/>
      <c r="B31" s="186"/>
      <c r="C31" s="187"/>
      <c r="D31" s="171"/>
      <c r="E31" s="171"/>
      <c r="F31" s="186"/>
      <c r="G31" s="187"/>
      <c r="H31" s="192"/>
      <c r="I31" s="193"/>
    </row>
    <row r="32" spans="1:9" ht="15.75">
      <c r="A32" s="188" t="s">
        <v>53</v>
      </c>
      <c r="B32" s="210"/>
      <c r="C32" s="198">
        <v>223366.068</v>
      </c>
      <c r="D32" s="163"/>
      <c r="E32" s="199">
        <v>211757.70053</v>
      </c>
      <c r="F32" s="210"/>
      <c r="G32" s="77">
        <v>132337.275</v>
      </c>
      <c r="H32" s="192">
        <f t="shared" si="0"/>
        <v>-5.197014736365418</v>
      </c>
      <c r="I32" s="193">
        <f t="shared" si="1"/>
        <v>-37.505330541095674</v>
      </c>
    </row>
    <row r="33" spans="1:9" ht="8.25" customHeight="1">
      <c r="A33" s="212"/>
      <c r="B33" s="213"/>
      <c r="C33" s="214"/>
      <c r="D33" s="215"/>
      <c r="E33" s="216"/>
      <c r="F33" s="213"/>
      <c r="G33" s="214"/>
      <c r="H33" s="217"/>
      <c r="I33" s="218"/>
    </row>
  </sheetData>
  <sheetProtection/>
  <mergeCells count="8">
    <mergeCell ref="D4:E4"/>
    <mergeCell ref="F4:G4"/>
    <mergeCell ref="H4:I4"/>
    <mergeCell ref="A1:I1"/>
    <mergeCell ref="B3:C3"/>
    <mergeCell ref="D3:E3"/>
    <mergeCell ref="F3:G3"/>
    <mergeCell ref="H3:I3"/>
  </mergeCells>
  <printOptions/>
  <pageMargins left="0.36" right="0.1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2016-09-11T08:07:48Z</dcterms:modified>
  <cp:category/>
  <cp:version/>
  <cp:contentType/>
  <cp:contentStatus/>
</cp:coreProperties>
</file>